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Essence" sheetId="1" r:id="rId1"/>
    <sheet name="Diesel" sheetId="2" r:id="rId2"/>
    <sheet name="Sabathé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<sst xmlns="http://schemas.openxmlformats.org/spreadsheetml/2006/main" count="44" uniqueCount="40">
  <si>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Etude rendement théorique cycle Beau de Rochas ( Essence )</t>
  </si>
  <si>
    <t>Epsilon = taux de compression</t>
  </si>
  <si>
    <t>Gamma = gamma de l'air d'admission</t>
  </si>
  <si>
    <t>Gamma</t>
  </si>
  <si>
    <t>Epsilon</t>
  </si>
  <si>
    <t>Rdt</t>
  </si>
  <si>
    <t xml:space="preserve">Gamma dépend de P, T </t>
  </si>
  <si>
    <t>Gamma = Cp/Cv</t>
  </si>
  <si>
    <t>+ la molécule est petite, + gamma est elevé</t>
  </si>
  <si>
    <t>Epsilon = taux de compression</t>
  </si>
  <si>
    <t>Gamma = gamma de l'air d'admission</t>
  </si>
  <si>
    <t>Etude rendement théorique cycle Diesel</t>
  </si>
  <si>
    <t xml:space="preserve">Detla = taux de combustion =  volume à pression constante apres combustion /  volume à pression constante avant combustion </t>
  </si>
  <si>
    <t>Graphique</t>
  </si>
  <si>
    <t>Gamma</t>
  </si>
  <si>
    <t>Epsilon</t>
  </si>
  <si>
    <t>Rdt</t>
  </si>
  <si>
    <t>Delta</t>
  </si>
  <si>
    <t>Orange</t>
  </si>
  <si>
    <t>Bleu</t>
  </si>
  <si>
    <t>Rouge</t>
  </si>
  <si>
    <t>Vert</t>
  </si>
  <si>
    <t xml:space="preserve"> Voir comportement et influence P,T sur melange air humide</t>
  </si>
  <si>
    <t>+ molécule simple, + gamma est grand.</t>
  </si>
  <si>
    <t>Epsilon = taux de compression</t>
  </si>
  <si>
    <t>Gamma = gamma de l'air d'admission</t>
  </si>
  <si>
    <t>Rho = Pression finale de la compression isochore / pression initiale de la compression isochore</t>
  </si>
  <si>
    <t>Soit pression max / pression fin compression</t>
  </si>
  <si>
    <t>Detla = Volume final de la détente isobare / volume initial de la détente isobare.</t>
  </si>
  <si>
    <t>Dépend de la quantité de carburant injecté donc puissance, pleine charge pour atmo = 2,3 ( 30 kg air / kg de carburant )</t>
  </si>
  <si>
    <t>Graphique</t>
  </si>
  <si>
    <t>Gamma</t>
  </si>
  <si>
    <t>Epsilon</t>
  </si>
  <si>
    <t>Rho</t>
  </si>
  <si>
    <t>Delta</t>
  </si>
  <si>
    <t>Rdt</t>
  </si>
  <si>
    <t>Pleine charge</t>
  </si>
  <si>
    <t>Conclusions : forte influence du Gamma.</t>
  </si>
  <si>
    <t xml:space="preserve">Christophe Martz </t>
  </si>
  <si>
    <t xml:space="preserve">www.econologie.com 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</si>
</sst>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7.7"/>
      <name val="Arial"/>
      <family val="5"/>
    </font>
    <font>
      <sz val="8.9"/>
      <name val="Arial"/>
      <family val="5"/>
    </font>
    <font>
      <sz val="16.8"/>
      <name val="Arial"/>
      <family val="5"/>
    </font>
    <font>
      <sz val="8.1"/>
      <name val="Arial"/>
      <family val="5"/>
    </font>
    <font>
      <sz val="9.3"/>
      <name val="Arial"/>
      <family val="5"/>
    </font>
    <font>
      <sz val="17.7"/>
      <name val="Arial"/>
      <family val="5"/>
    </font>
    <font>
      <sz val="7.4"/>
      <name val="Arial"/>
      <family val="5"/>
    </font>
    <font>
      <sz val="8.6"/>
      <name val="Arial"/>
      <family val="5"/>
    </font>
    <font>
      <sz val="16.1"/>
      <name val="Arial"/>
      <family val="5"/>
    </font>
    <font>
      <sz val="7.9"/>
      <name val="Arial"/>
      <family val="5"/>
    </font>
    <font>
      <sz val="17.2"/>
      <name val="Arial"/>
      <family val="5"/>
    </font>
    <font>
      <sz val="9.1"/>
      <name val="Arial"/>
      <family val="5"/>
    </font>
    <font>
      <sz val="17"/>
      <name val="Arial"/>
      <family val="5"/>
    </font>
    <font>
      <sz val="9.5"/>
      <name val="Arial"/>
      <family val="5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15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latin typeface="Arial"/>
                <a:ea typeface="Arial"/>
                <a:cs typeface="Arial"/>
              </a:rPr>
              <a:t>Rdt/Epsilon @ Gamma = 1,3</a:t>
            </a:r>
          </a:p>
        </c:rich>
      </c:tx>
      <c:layout>
        <c:manualLayout>
          <c:xMode val="factor"/>
          <c:yMode val="factor"/>
          <c:x val="0.02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15"/>
          <c:w val="0.95175"/>
          <c:h val="0.788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Essence!$B$9:$B$20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numCache>
            </c:numRef>
          </c:cat>
          <c:val>
            <c:numRef>
              <c:f>Essence!$C$9:$C$20</c:f>
              <c:numCache>
                <c:ptCount val="12"/>
                <c:pt idx="0">
                  <c:v>0.3829661372799904</c:v>
                </c:pt>
                <c:pt idx="1">
                  <c:v>0.41580931893213446</c:v>
                </c:pt>
                <c:pt idx="2">
                  <c:v>0.44221017469675405</c:v>
                </c:pt>
                <c:pt idx="3">
                  <c:v>0.46411326873185343</c:v>
                </c:pt>
                <c:pt idx="4">
                  <c:v>0.4827181420282135</c:v>
                </c:pt>
                <c:pt idx="5">
                  <c:v>0.49881276637272776</c:v>
                </c:pt>
                <c:pt idx="6">
                  <c:v>0.5129403027741716</c:v>
                </c:pt>
                <c:pt idx="7">
                  <c:v>0.525489719373645</c:v>
                </c:pt>
                <c:pt idx="8">
                  <c:v>0.5367483292496329</c:v>
                </c:pt>
                <c:pt idx="9">
                  <c:v>0.5469338777343125</c:v>
                </c:pt>
                <c:pt idx="10">
                  <c:v>0.5562149965683251</c:v>
                </c:pt>
                <c:pt idx="11">
                  <c:v>0.5647247183519379</c:v>
                </c:pt>
              </c:numCache>
            </c:numRef>
          </c:val>
        </c:ser>
        <c:axId val="59751952"/>
        <c:axId val="896657"/>
      </c:area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90" b="0" i="0" u="none" baseline="0">
                <a:latin typeface="Arial"/>
                <a:ea typeface="Arial"/>
                <a:cs typeface="Arial"/>
              </a:defRPr>
            </a:pPr>
          </a:p>
        </c:txPr>
        <c:crossAx val="896657"/>
        <c:crossesAt val="0"/>
        <c:auto val="1"/>
        <c:lblOffset val="100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90" b="0" i="0" u="none" baseline="0">
                <a:latin typeface="Arial"/>
                <a:ea typeface="Arial"/>
                <a:cs typeface="Arial"/>
              </a:defRPr>
            </a:pPr>
          </a:p>
        </c:txPr>
        <c:crossAx val="5975195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0" b="0" i="0" u="none" baseline="0">
                <a:latin typeface="Arial"/>
                <a:ea typeface="Arial"/>
                <a:cs typeface="Arial"/>
              </a:rPr>
              <a:t>Rdt/Epsilon @ Gamma = 1,4</a:t>
            </a:r>
          </a:p>
        </c:rich>
      </c:tx>
      <c:layout>
        <c:manualLayout>
          <c:xMode val="factor"/>
          <c:yMode val="factor"/>
          <c:x val="-0.01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9075"/>
          <c:w val="0.95575"/>
          <c:h val="0.781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1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Essence!$B$21:$B$32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numCache>
            </c:numRef>
          </c:cat>
          <c:val>
            <c:numRef>
              <c:f>Essence!$C$21:$C$32</c:f>
              <c:numCache>
                <c:ptCount val="12"/>
                <c:pt idx="0">
                  <c:v>0.47469443911924647</c:v>
                </c:pt>
                <c:pt idx="1">
                  <c:v>0.5116406580694131</c:v>
                </c:pt>
                <c:pt idx="2">
                  <c:v>0.5408434500405658</c:v>
                </c:pt>
                <c:pt idx="3">
                  <c:v>0.5647247183519377</c:v>
                </c:pt>
                <c:pt idx="4">
                  <c:v>0.5847563534614941</c:v>
                </c:pt>
                <c:pt idx="5">
                  <c:v>0.6018928294465027</c:v>
                </c:pt>
                <c:pt idx="6">
                  <c:v>0.6167846242643726</c:v>
                </c:pt>
                <c:pt idx="7">
                  <c:v>0.6298928275128466</c:v>
                </c:pt>
                <c:pt idx="8">
                  <c:v>0.6415548907664563</c:v>
                </c:pt>
                <c:pt idx="9">
                  <c:v>0.6520244053023632</c:v>
                </c:pt>
                <c:pt idx="10">
                  <c:v>0.6614962405341728</c:v>
                </c:pt>
                <c:pt idx="11">
                  <c:v>0.6701230223067763</c:v>
                </c:pt>
              </c:numCache>
            </c:numRef>
          </c:val>
        </c:ser>
        <c:axId val="8069914"/>
        <c:axId val="5520363"/>
      </c:area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5520363"/>
        <c:crossesAt val="0"/>
        <c:auto val="1"/>
        <c:lblOffset val="100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80699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0" b="0" i="0" u="none" baseline="0">
                <a:latin typeface="Arial"/>
                <a:ea typeface="Arial"/>
                <a:cs typeface="Arial"/>
              </a:rPr>
              <a:t>Rdt/Epsilon @ Gamma = 1,5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1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Essence!$B$33:$B$44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numCache>
            </c:numRef>
          </c:cat>
          <c:val>
            <c:numRef>
              <c:f>Essence!$C$33:$C$44</c:f>
              <c:numCache>
                <c:ptCount val="12"/>
                <c:pt idx="0">
                  <c:v>0.5527864045000421</c:v>
                </c:pt>
                <c:pt idx="1">
                  <c:v>0.5917517095361369</c:v>
                </c:pt>
                <c:pt idx="2">
                  <c:v>0.6220355269907728</c:v>
                </c:pt>
                <c:pt idx="3">
                  <c:v>0.6464466094067263</c:v>
                </c:pt>
                <c:pt idx="4">
                  <c:v>0.6666666666666667</c:v>
                </c:pt>
                <c:pt idx="5">
                  <c:v>0.683772233983162</c:v>
                </c:pt>
                <c:pt idx="6">
                  <c:v>0.6984886554222364</c:v>
                </c:pt>
                <c:pt idx="7">
                  <c:v>0.7113248654051871</c:v>
                </c:pt>
                <c:pt idx="8">
                  <c:v>0.7226499018873854</c:v>
                </c:pt>
                <c:pt idx="9">
                  <c:v>0.7327387580875756</c:v>
                </c:pt>
                <c:pt idx="10">
                  <c:v>0.7418011102528389</c:v>
                </c:pt>
                <c:pt idx="11">
                  <c:v>0.75</c:v>
                </c:pt>
              </c:numCache>
            </c:numRef>
          </c:val>
        </c:ser>
        <c:axId val="49683268"/>
        <c:axId val="44496229"/>
      </c:area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44496229"/>
        <c:crossesAt val="0"/>
        <c:auto val="1"/>
        <c:lblOffset val="100"/>
        <c:noMultiLvlLbl val="0"/>
      </c:catAx>
      <c:valAx>
        <c:axId val="44496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4968326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10" b="0" i="0" u="none" baseline="0">
                <a:latin typeface="Arial"/>
                <a:ea typeface="Arial"/>
                <a:cs typeface="Arial"/>
              </a:rPr>
              <a:t>Rdt / Epsilon @ delta = 1,5 gamma =1,3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Diesel!$D$7</c:f>
              <c:strCache>
                <c:ptCount val="1"/>
                <c:pt idx="0">
                  <c:v>0,493354129</c:v>
                </c:pt>
              </c:strCache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Diesel!$C$8:$C$25</c:f>
              <c:numCache>
                <c:ptCount val="1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</c:numCache>
            </c:numRef>
          </c:cat>
          <c:val>
            <c:numRef>
              <c:f>Diesel!$D$8:$D$25</c:f>
              <c:numCache>
                <c:ptCount val="18"/>
                <c:pt idx="0">
                  <c:v>0.5053752133685756</c:v>
                </c:pt>
                <c:pt idx="1">
                  <c:v>0.5162505648547304</c:v>
                </c:pt>
                <c:pt idx="2">
                  <c:v>0.5261602353704102</c:v>
                </c:pt>
                <c:pt idx="3">
                  <c:v>0.535246266975422</c:v>
                </c:pt>
                <c:pt idx="4">
                  <c:v>0.5436225207922747</c:v>
                </c:pt>
                <c:pt idx="5">
                  <c:v>0.551381550445626</c:v>
                </c:pt>
                <c:pt idx="6">
                  <c:v>0.5585995197578797</c:v>
                </c:pt>
                <c:pt idx="7">
                  <c:v>0.5653397925689945</c:v>
                </c:pt>
                <c:pt idx="8">
                  <c:v>0.5716556002787769</c:v>
                </c:pt>
                <c:pt idx="9">
                  <c:v>0.5775920557766951</c:v>
                </c:pt>
                <c:pt idx="10">
                  <c:v>0.5831876957358293</c:v>
                </c:pt>
                <c:pt idx="11">
                  <c:v>0.5884756770189747</c:v>
                </c:pt>
                <c:pt idx="12">
                  <c:v>0.5934847156698935</c:v>
                </c:pt>
                <c:pt idx="13">
                  <c:v>0.5982398317614339</c:v>
                </c:pt>
                <c:pt idx="14">
                  <c:v>0.6027629460269497</c:v>
                </c:pt>
                <c:pt idx="15">
                  <c:v>0.6070733620672795</c:v>
                </c:pt>
                <c:pt idx="16">
                  <c:v>0.611188159309439</c:v>
                </c:pt>
                <c:pt idx="17">
                  <c:v>0.6151225156907412</c:v>
                </c:pt>
              </c:numCache>
            </c:numRef>
          </c:val>
        </c:ser>
        <c:axId val="64921742"/>
        <c:axId val="47424767"/>
      </c:area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latin typeface="Arial"/>
                <a:ea typeface="Arial"/>
                <a:cs typeface="Arial"/>
              </a:defRPr>
            </a:pPr>
          </a:p>
        </c:txPr>
        <c:crossAx val="47424767"/>
        <c:crossesAt val="0"/>
        <c:auto val="1"/>
        <c:lblOffset val="100"/>
        <c:noMultiLvlLbl val="0"/>
      </c:cat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latin typeface="Arial"/>
                <a:ea typeface="Arial"/>
                <a:cs typeface="Arial"/>
              </a:defRPr>
            </a:pPr>
          </a:p>
        </c:txPr>
        <c:crossAx val="6492174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0" b="0" i="0" u="none" baseline="0">
                <a:latin typeface="Arial"/>
                <a:ea typeface="Arial"/>
                <a:cs typeface="Arial"/>
              </a:rPr>
              <a:t>Rdt / Delta @ Epsilon = 16, gamma = 1,4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9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Diesel!$E$26:$E$44</c:f>
              <c:numCache>
                <c:ptCount val="19"/>
                <c:pt idx="0">
                  <c:v>2.5</c:v>
                </c:pt>
                <c:pt idx="1">
                  <c:v>2.45</c:v>
                </c:pt>
                <c:pt idx="2">
                  <c:v>2.4000000000000004</c:v>
                </c:pt>
                <c:pt idx="3">
                  <c:v>2.3500000000000005</c:v>
                </c:pt>
                <c:pt idx="4">
                  <c:v>2.3000000000000007</c:v>
                </c:pt>
                <c:pt idx="5">
                  <c:v>2.250000000000001</c:v>
                </c:pt>
                <c:pt idx="6">
                  <c:v>2.200000000000001</c:v>
                </c:pt>
                <c:pt idx="7">
                  <c:v>2.1500000000000012</c:v>
                </c:pt>
                <c:pt idx="8">
                  <c:v>2.1000000000000014</c:v>
                </c:pt>
                <c:pt idx="9">
                  <c:v>2.0500000000000016</c:v>
                </c:pt>
                <c:pt idx="10">
                  <c:v>2.0000000000000018</c:v>
                </c:pt>
                <c:pt idx="11">
                  <c:v>1.9500000000000017</c:v>
                </c:pt>
                <c:pt idx="12">
                  <c:v>1.9000000000000017</c:v>
                </c:pt>
                <c:pt idx="13">
                  <c:v>1.8500000000000016</c:v>
                </c:pt>
                <c:pt idx="14">
                  <c:v>1.8000000000000016</c:v>
                </c:pt>
                <c:pt idx="15">
                  <c:v>1.7500000000000016</c:v>
                </c:pt>
                <c:pt idx="16">
                  <c:v>1.7000000000000015</c:v>
                </c:pt>
                <c:pt idx="17">
                  <c:v>1.6500000000000015</c:v>
                </c:pt>
                <c:pt idx="18">
                  <c:v>1.6000000000000014</c:v>
                </c:pt>
              </c:numCache>
            </c:numRef>
          </c:cat>
          <c:val>
            <c:numRef>
              <c:f>Diesel!$F$26:$F$44</c:f>
              <c:numCache>
                <c:ptCount val="19"/>
                <c:pt idx="0">
                  <c:v>0.5905206028551424</c:v>
                </c:pt>
                <c:pt idx="1">
                  <c:v>0.5927455255248485</c:v>
                </c:pt>
                <c:pt idx="2">
                  <c:v>0.5949917331031296</c:v>
                </c:pt>
                <c:pt idx="3">
                  <c:v>0.5972598135417334</c:v>
                </c:pt>
                <c:pt idx="4">
                  <c:v>0.5995503826767081</c:v>
                </c:pt>
                <c:pt idx="5">
                  <c:v>0.6018640861419648</c:v>
                </c:pt>
                <c:pt idx="6">
                  <c:v>0.6042016014571754</c:v>
                </c:pt>
                <c:pt idx="7">
                  <c:v>0.6065636403100245</c:v>
                </c:pt>
                <c:pt idx="8">
                  <c:v>0.6089509510556397</c:v>
                </c:pt>
                <c:pt idx="9">
                  <c:v>0.6113643214592839</c:v>
                </c:pt>
                <c:pt idx="10">
                  <c:v>0.6138045817122137</c:v>
                </c:pt>
                <c:pt idx="11">
                  <c:v>0.6162726077551061</c:v>
                </c:pt>
                <c:pt idx="12">
                  <c:v>0.6187693249487249</c:v>
                </c:pt>
                <c:pt idx="13">
                  <c:v>0.6212957121377747</c:v>
                </c:pt>
                <c:pt idx="14">
                  <c:v>0.6238528061613093</c:v>
                </c:pt>
                <c:pt idx="15">
                  <c:v>0.6264417068719437</c:v>
                </c:pt>
                <c:pt idx="16">
                  <c:v>0.6290635827367361</c:v>
                </c:pt>
                <c:pt idx="17">
                  <c:v>0.6317196771054239</c:v>
                </c:pt>
                <c:pt idx="18">
                  <c:v>0.634411315247176</c:v>
                </c:pt>
              </c:numCache>
            </c:numRef>
          </c:val>
        </c:ser>
        <c:axId val="24169720"/>
        <c:axId val="16200889"/>
      </c:area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16200889"/>
        <c:crossesAt val="0"/>
        <c:auto val="1"/>
        <c:lblOffset val="100"/>
        <c:noMultiLvlLbl val="0"/>
      </c:catAx>
      <c:valAx>
        <c:axId val="162008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2416972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Arial"/>
                <a:ea typeface="Arial"/>
                <a:cs typeface="Arial"/>
              </a:rPr>
              <a:t>Rdt/Epsilon @ Gamma = 1,4, Delta = 2,3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9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Diesel!$C$45:$C$63</c:f>
              <c:numCache>
                <c:ptCount val="1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</c:numCache>
            </c:numRef>
          </c:cat>
          <c:val>
            <c:numRef>
              <c:f>Diesel!$D$45:$D$63</c:f>
              <c:numCache>
                <c:ptCount val="19"/>
                <c:pt idx="0">
                  <c:v>0.5507134913521712</c:v>
                </c:pt>
                <c:pt idx="1">
                  <c:v>0.5648704925462683</c:v>
                </c:pt>
                <c:pt idx="2">
                  <c:v>0.5775798156362943</c:v>
                </c:pt>
                <c:pt idx="3">
                  <c:v>0.5890780196651151</c:v>
                </c:pt>
                <c:pt idx="4">
                  <c:v>0.5995503826767081</c:v>
                </c:pt>
                <c:pt idx="5">
                  <c:v>0.6091444280966369</c:v>
                </c:pt>
                <c:pt idx="6">
                  <c:v>0.6179793193799586</c:v>
                </c:pt>
                <c:pt idx="7">
                  <c:v>0.6261525388306763</c:v>
                </c:pt>
                <c:pt idx="8">
                  <c:v>0.6337447339113882</c:v>
                </c:pt>
                <c:pt idx="9">
                  <c:v>0.6408232982024442</c:v>
                </c:pt>
                <c:pt idx="10">
                  <c:v>0.6474450605494964</c:v>
                </c:pt>
                <c:pt idx="11">
                  <c:v>0.6536583340476791</c:v>
                </c:pt>
                <c:pt idx="12">
                  <c:v>0.6595044978664344</c:v>
                </c:pt>
                <c:pt idx="13">
                  <c:v>0.6650192330453812</c:v>
                </c:pt>
                <c:pt idx="14">
                  <c:v>0.6702334984874345</c:v>
                </c:pt>
                <c:pt idx="15">
                  <c:v>0.6751743094609727</c:v>
                </c:pt>
                <c:pt idx="16">
                  <c:v>0.6798653642657773</c:v>
                </c:pt>
                <c:pt idx="17">
                  <c:v>0.6843275529389146</c:v>
                </c:pt>
                <c:pt idx="18">
                  <c:v>0.6885793734315775</c:v>
                </c:pt>
              </c:numCache>
            </c:numRef>
          </c:val>
        </c:ser>
        <c:axId val="11590274"/>
        <c:axId val="37203603"/>
      </c:area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10" b="0" i="0" u="none" baseline="0">
                <a:latin typeface="Arial"/>
                <a:ea typeface="Arial"/>
                <a:cs typeface="Arial"/>
              </a:defRPr>
            </a:pPr>
          </a:p>
        </c:txPr>
        <c:crossAx val="37203603"/>
        <c:crossesAt val="0"/>
        <c:auto val="1"/>
        <c:lblOffset val="100"/>
        <c:noMultiLvlLbl val="0"/>
      </c:catAx>
      <c:valAx>
        <c:axId val="3720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10" b="0" i="0" u="none" baseline="0">
                <a:latin typeface="Arial"/>
                <a:ea typeface="Arial"/>
                <a:cs typeface="Arial"/>
              </a:defRPr>
            </a:pPr>
          </a:p>
        </c:txPr>
        <c:crossAx val="1159027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0" b="0" i="0" u="none" baseline="0">
                <a:latin typeface="Arial"/>
                <a:ea typeface="Arial"/>
                <a:cs typeface="Arial"/>
              </a:rPr>
              <a:t>Rdt/Gamma @ Epsilon = 16, Delta = 1,5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1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Diesel!$G$64:$G$73</c:f>
              <c:numCache>
                <c:ptCount val="10"/>
                <c:pt idx="0">
                  <c:v>1.3</c:v>
                </c:pt>
                <c:pt idx="1">
                  <c:v>1.35</c:v>
                </c:pt>
                <c:pt idx="2">
                  <c:v>1.4000000000000001</c:v>
                </c:pt>
                <c:pt idx="3">
                  <c:v>1.4500000000000002</c:v>
                </c:pt>
                <c:pt idx="4">
                  <c:v>1.5000000000000002</c:v>
                </c:pt>
                <c:pt idx="5">
                  <c:v>1.5500000000000003</c:v>
                </c:pt>
                <c:pt idx="6">
                  <c:v>1.6000000000000003</c:v>
                </c:pt>
                <c:pt idx="7">
                  <c:v>1.6500000000000004</c:v>
                </c:pt>
                <c:pt idx="8">
                  <c:v>1.7000000000000004</c:v>
                </c:pt>
                <c:pt idx="9">
                  <c:v>1.7500000000000004</c:v>
                </c:pt>
              </c:numCache>
            </c:numRef>
          </c:cat>
          <c:val>
            <c:numRef>
              <c:f>Diesel!$H$64:$H$73</c:f>
              <c:numCache>
                <c:ptCount val="10"/>
                <c:pt idx="0">
                  <c:v>0.535246266975422</c:v>
                </c:pt>
                <c:pt idx="1">
                  <c:v>0.5909169677022302</c:v>
                </c:pt>
                <c:pt idx="2">
                  <c:v>0.6399069821070911</c:v>
                </c:pt>
                <c:pt idx="3">
                  <c:v>0.6830194805073642</c:v>
                </c:pt>
                <c:pt idx="4">
                  <c:v>0.720960897637539</c:v>
                </c:pt>
                <c:pt idx="5">
                  <c:v>0.7543526049110915</c:v>
                </c:pt>
                <c:pt idx="6">
                  <c:v>0.7837411717363679</c:v>
                </c:pt>
                <c:pt idx="7">
                  <c:v>0.8096073867491287</c:v>
                </c:pt>
                <c:pt idx="8">
                  <c:v>0.8323741890963443</c:v>
                </c:pt>
                <c:pt idx="9">
                  <c:v>0.8524136416968358</c:v>
                </c:pt>
              </c:numCache>
            </c:numRef>
          </c:val>
        </c:ser>
        <c:axId val="66396972"/>
        <c:axId val="60701837"/>
      </c:area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At val="0"/>
        <c:auto val="1"/>
        <c:lblOffset val="100"/>
        <c:noMultiLvlLbl val="0"/>
      </c:catAx>
      <c:valAx>
        <c:axId val="6070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3969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133350</xdr:rowOff>
    </xdr:from>
    <xdr:to>
      <xdr:col>8</xdr:col>
      <xdr:colOff>295275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867025" y="942975"/>
        <a:ext cx="4038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27</xdr:row>
      <xdr:rowOff>114300</xdr:rowOff>
    </xdr:from>
    <xdr:to>
      <xdr:col>8</xdr:col>
      <xdr:colOff>676275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2905125" y="4486275"/>
        <a:ext cx="43815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49</xdr:row>
      <xdr:rowOff>66675</xdr:rowOff>
    </xdr:from>
    <xdr:to>
      <xdr:col>8</xdr:col>
      <xdr:colOff>695325</xdr:colOff>
      <xdr:row>70</xdr:row>
      <xdr:rowOff>95250</xdr:rowOff>
    </xdr:to>
    <xdr:graphicFrame>
      <xdr:nvGraphicFramePr>
        <xdr:cNvPr id="3" name="Chart 3"/>
        <xdr:cNvGraphicFramePr/>
      </xdr:nvGraphicFramePr>
      <xdr:xfrm>
        <a:off x="2933700" y="8001000"/>
        <a:ext cx="437197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4</xdr:row>
      <xdr:rowOff>95250</xdr:rowOff>
    </xdr:from>
    <xdr:to>
      <xdr:col>13</xdr:col>
      <xdr:colOff>114300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962650" y="742950"/>
        <a:ext cx="43053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24</xdr:row>
      <xdr:rowOff>133350</xdr:rowOff>
    </xdr:from>
    <xdr:to>
      <xdr:col>13</xdr:col>
      <xdr:colOff>114300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6000750" y="4019550"/>
        <a:ext cx="42672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561975</xdr:colOff>
      <xdr:row>46</xdr:row>
      <xdr:rowOff>95250</xdr:rowOff>
    </xdr:from>
    <xdr:to>
      <xdr:col>13</xdr:col>
      <xdr:colOff>95250</xdr:colOff>
      <xdr:row>67</xdr:row>
      <xdr:rowOff>9525</xdr:rowOff>
    </xdr:to>
    <xdr:graphicFrame>
      <xdr:nvGraphicFramePr>
        <xdr:cNvPr id="3" name="Chart 3"/>
        <xdr:cNvGraphicFramePr/>
      </xdr:nvGraphicFramePr>
      <xdr:xfrm>
        <a:off x="6029325" y="7543800"/>
        <a:ext cx="421957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695325</xdr:colOff>
      <xdr:row>68</xdr:row>
      <xdr:rowOff>114300</xdr:rowOff>
    </xdr:from>
    <xdr:to>
      <xdr:col>13</xdr:col>
      <xdr:colOff>219075</xdr:colOff>
      <xdr:row>89</xdr:row>
      <xdr:rowOff>152400</xdr:rowOff>
    </xdr:to>
    <xdr:graphicFrame>
      <xdr:nvGraphicFramePr>
        <xdr:cNvPr id="4" name="Chart 4"/>
        <xdr:cNvGraphicFramePr/>
      </xdr:nvGraphicFramePr>
      <xdr:xfrm>
        <a:off x="6162675" y="11125200"/>
        <a:ext cx="421005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A2"/>
    </sheetView>
  </sheetViews>
  <sheetFormatPr defaultColWidth="11.7109375" defaultRowHeight="12.75"/>
  <cols>
    <col min="4" max="4" width="17.140625" style="0" customWidth="1"/>
  </cols>
  <sheetData>
    <row r="1" ht="12.75">
      <c r="A1" s="4" t="s">
        <v>38</v>
      </c>
    </row>
    <row r="2" ht="12.75">
      <c r="A2" s="5" t="s">
        <v>39</v>
      </c>
    </row>
    <row r="3" ht="12.75">
      <c r="A3" s="5"/>
    </row>
    <row r="4" spans="1:10" ht="12.75">
      <c r="A4" s="6" t="s">
        <v>0</v>
      </c>
      <c r="B4" s="6"/>
      <c r="C4" s="6"/>
      <c r="D4" s="6"/>
      <c r="E4" s="7" t="s">
        <v>1</v>
      </c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7" t="s">
        <v>2</v>
      </c>
      <c r="F5" s="6"/>
      <c r="G5" s="6"/>
      <c r="H5" s="6"/>
      <c r="I5" s="6"/>
      <c r="J5" s="6"/>
    </row>
    <row r="6" spans="1:10" ht="12.75">
      <c r="A6" s="8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3</v>
      </c>
      <c r="B8" s="6" t="s">
        <v>4</v>
      </c>
      <c r="C8" s="6" t="s">
        <v>5</v>
      </c>
      <c r="D8" s="6"/>
      <c r="E8" s="6"/>
      <c r="F8" s="6"/>
      <c r="G8" s="6"/>
      <c r="H8" s="6"/>
      <c r="I8" s="6"/>
      <c r="J8" s="6"/>
    </row>
    <row r="9" spans="1:10" ht="12.75">
      <c r="A9" s="9">
        <v>1.3</v>
      </c>
      <c r="B9" s="6">
        <v>5</v>
      </c>
      <c r="C9" s="6">
        <f aca="true" t="shared" si="0" ref="C9:C20">(1-B9^(1-$A$10))</f>
        <v>0.3829661372799904</v>
      </c>
      <c r="D9" s="6"/>
      <c r="E9" s="6"/>
      <c r="F9" s="6"/>
      <c r="G9" s="6"/>
      <c r="H9" s="6"/>
      <c r="I9" s="6"/>
      <c r="J9" s="6"/>
    </row>
    <row r="10" spans="1:10" ht="12.75">
      <c r="A10" s="9">
        <f aca="true" t="shared" si="1" ref="A10:A20">A9</f>
        <v>1.3</v>
      </c>
      <c r="B10" s="6">
        <v>6</v>
      </c>
      <c r="C10" s="6">
        <f t="shared" si="0"/>
        <v>0.41580931893213446</v>
      </c>
      <c r="D10" s="6"/>
      <c r="E10" s="6"/>
      <c r="F10" s="6"/>
      <c r="G10" s="6"/>
      <c r="H10" s="6"/>
      <c r="I10" s="6"/>
      <c r="J10" s="6"/>
    </row>
    <row r="11" spans="1:10" ht="12.75">
      <c r="A11" s="9">
        <f t="shared" si="1"/>
        <v>1.3</v>
      </c>
      <c r="B11" s="6">
        <v>7</v>
      </c>
      <c r="C11" s="6">
        <f t="shared" si="0"/>
        <v>0.44221017469675405</v>
      </c>
      <c r="D11" s="6"/>
      <c r="E11" s="6"/>
      <c r="F11" s="6"/>
      <c r="G11" s="6"/>
      <c r="H11" s="6"/>
      <c r="I11" s="6"/>
      <c r="J11" s="6"/>
    </row>
    <row r="12" spans="1:10" ht="12.75">
      <c r="A12" s="9">
        <f t="shared" si="1"/>
        <v>1.3</v>
      </c>
      <c r="B12" s="6">
        <v>8</v>
      </c>
      <c r="C12" s="6">
        <f t="shared" si="0"/>
        <v>0.46411326873185343</v>
      </c>
      <c r="D12" s="6"/>
      <c r="E12" s="6"/>
      <c r="F12" s="6"/>
      <c r="G12" s="6"/>
      <c r="H12" s="6"/>
      <c r="I12" s="6"/>
      <c r="J12" s="6"/>
    </row>
    <row r="13" spans="1:10" ht="12.75">
      <c r="A13" s="9">
        <f t="shared" si="1"/>
        <v>1.3</v>
      </c>
      <c r="B13" s="6">
        <v>9</v>
      </c>
      <c r="C13" s="6">
        <f t="shared" si="0"/>
        <v>0.4827181420282135</v>
      </c>
      <c r="D13" s="6"/>
      <c r="E13" s="6"/>
      <c r="F13" s="6"/>
      <c r="G13" s="6"/>
      <c r="H13" s="6"/>
      <c r="I13" s="6"/>
      <c r="J13" s="6"/>
    </row>
    <row r="14" spans="1:10" ht="12.75">
      <c r="A14" s="9">
        <f t="shared" si="1"/>
        <v>1.3</v>
      </c>
      <c r="B14" s="6">
        <v>10</v>
      </c>
      <c r="C14" s="6">
        <f t="shared" si="0"/>
        <v>0.49881276637272776</v>
      </c>
      <c r="D14" s="6"/>
      <c r="E14" s="6"/>
      <c r="F14" s="6"/>
      <c r="G14" s="6"/>
      <c r="H14" s="6"/>
      <c r="I14" s="6"/>
      <c r="J14" s="6"/>
    </row>
    <row r="15" spans="1:10" ht="12.75">
      <c r="A15" s="9">
        <f t="shared" si="1"/>
        <v>1.3</v>
      </c>
      <c r="B15" s="6">
        <v>11</v>
      </c>
      <c r="C15" s="6">
        <f t="shared" si="0"/>
        <v>0.5129403027741716</v>
      </c>
      <c r="D15" s="6"/>
      <c r="E15" s="6"/>
      <c r="F15" s="6"/>
      <c r="G15" s="6"/>
      <c r="H15" s="6"/>
      <c r="I15" s="6"/>
      <c r="J15" s="6"/>
    </row>
    <row r="16" spans="1:10" ht="12.75">
      <c r="A16" s="9">
        <f t="shared" si="1"/>
        <v>1.3</v>
      </c>
      <c r="B16" s="6">
        <v>12</v>
      </c>
      <c r="C16" s="6">
        <f t="shared" si="0"/>
        <v>0.525489719373645</v>
      </c>
      <c r="D16" s="6"/>
      <c r="E16" s="6"/>
      <c r="F16" s="6"/>
      <c r="G16" s="6"/>
      <c r="H16" s="6"/>
      <c r="I16" s="6"/>
      <c r="J16" s="6"/>
    </row>
    <row r="17" spans="1:10" ht="12.75">
      <c r="A17" s="9">
        <f t="shared" si="1"/>
        <v>1.3</v>
      </c>
      <c r="B17" s="6">
        <v>13</v>
      </c>
      <c r="C17" s="6">
        <f t="shared" si="0"/>
        <v>0.5367483292496329</v>
      </c>
      <c r="D17" s="6"/>
      <c r="E17" s="6"/>
      <c r="F17" s="6"/>
      <c r="G17" s="6"/>
      <c r="H17" s="6"/>
      <c r="I17" s="6"/>
      <c r="J17" s="6"/>
    </row>
    <row r="18" spans="1:10" ht="12.75">
      <c r="A18" s="9">
        <f t="shared" si="1"/>
        <v>1.3</v>
      </c>
      <c r="B18" s="6">
        <v>14</v>
      </c>
      <c r="C18" s="6">
        <f t="shared" si="0"/>
        <v>0.5469338777343125</v>
      </c>
      <c r="D18" s="6"/>
      <c r="E18" s="6"/>
      <c r="F18" s="6"/>
      <c r="G18" s="6"/>
      <c r="H18" s="6"/>
      <c r="I18" s="6"/>
      <c r="J18" s="6"/>
    </row>
    <row r="19" spans="1:10" ht="12.75">
      <c r="A19" s="9">
        <f t="shared" si="1"/>
        <v>1.3</v>
      </c>
      <c r="B19" s="6">
        <v>15</v>
      </c>
      <c r="C19" s="6">
        <f t="shared" si="0"/>
        <v>0.5562149965683251</v>
      </c>
      <c r="D19" s="6"/>
      <c r="E19" s="6"/>
      <c r="F19" s="6"/>
      <c r="G19" s="6"/>
      <c r="H19" s="6"/>
      <c r="I19" s="6"/>
      <c r="J19" s="6"/>
    </row>
    <row r="20" spans="1:10" ht="12.75">
      <c r="A20" s="9">
        <f t="shared" si="1"/>
        <v>1.3</v>
      </c>
      <c r="B20" s="6">
        <v>16</v>
      </c>
      <c r="C20" s="6">
        <f t="shared" si="0"/>
        <v>0.5647247183519379</v>
      </c>
      <c r="D20" s="6"/>
      <c r="E20" s="6"/>
      <c r="F20" s="6"/>
      <c r="G20" s="6"/>
      <c r="H20" s="6"/>
      <c r="I20" s="6"/>
      <c r="J20" s="6"/>
    </row>
    <row r="21" spans="1:10" ht="12.75">
      <c r="A21" s="10">
        <v>1.4</v>
      </c>
      <c r="B21" s="6">
        <v>5</v>
      </c>
      <c r="C21" s="6">
        <f aca="true" t="shared" si="2" ref="C21:C32">(1-B21^(1-$A$21))</f>
        <v>0.47469443911924647</v>
      </c>
      <c r="D21" s="6"/>
      <c r="E21" s="6"/>
      <c r="F21" s="6"/>
      <c r="G21" s="6"/>
      <c r="H21" s="6"/>
      <c r="I21" s="6"/>
      <c r="J21" s="6"/>
    </row>
    <row r="22" spans="1:10" ht="12.75">
      <c r="A22" s="11">
        <f aca="true" t="shared" si="3" ref="A22:A32">A21</f>
        <v>1.4</v>
      </c>
      <c r="B22" s="6">
        <v>6</v>
      </c>
      <c r="C22" s="6">
        <f t="shared" si="2"/>
        <v>0.5116406580694131</v>
      </c>
      <c r="D22" s="6"/>
      <c r="E22" s="6"/>
      <c r="F22" s="6"/>
      <c r="G22" s="6"/>
      <c r="H22" s="6"/>
      <c r="I22" s="6"/>
      <c r="J22" s="6"/>
    </row>
    <row r="23" spans="1:10" ht="12.75">
      <c r="A23" s="11">
        <f t="shared" si="3"/>
        <v>1.4</v>
      </c>
      <c r="B23" s="6">
        <v>7</v>
      </c>
      <c r="C23" s="6">
        <f t="shared" si="2"/>
        <v>0.5408434500405658</v>
      </c>
      <c r="D23" s="6"/>
      <c r="E23" s="6"/>
      <c r="F23" s="6"/>
      <c r="G23" s="6"/>
      <c r="H23" s="6"/>
      <c r="I23" s="6"/>
      <c r="J23" s="6"/>
    </row>
    <row r="24" spans="1:10" ht="12.75">
      <c r="A24" s="11">
        <f t="shared" si="3"/>
        <v>1.4</v>
      </c>
      <c r="B24" s="6">
        <v>8</v>
      </c>
      <c r="C24" s="6">
        <f t="shared" si="2"/>
        <v>0.5647247183519377</v>
      </c>
      <c r="D24" s="6"/>
      <c r="E24" s="6"/>
      <c r="F24" s="6"/>
      <c r="G24" s="6"/>
      <c r="H24" s="6"/>
      <c r="I24" s="6"/>
      <c r="J24" s="6"/>
    </row>
    <row r="25" spans="1:10" ht="12.75">
      <c r="A25" s="11">
        <f t="shared" si="3"/>
        <v>1.4</v>
      </c>
      <c r="B25" s="6">
        <v>9</v>
      </c>
      <c r="C25" s="6">
        <f t="shared" si="2"/>
        <v>0.5847563534614941</v>
      </c>
      <c r="D25" s="6"/>
      <c r="E25" s="6"/>
      <c r="F25" s="6"/>
      <c r="G25" s="6"/>
      <c r="H25" s="6"/>
      <c r="I25" s="6"/>
      <c r="J25" s="6"/>
    </row>
    <row r="26" spans="1:10" ht="12.75">
      <c r="A26" s="11">
        <f t="shared" si="3"/>
        <v>1.4</v>
      </c>
      <c r="B26" s="6">
        <v>10</v>
      </c>
      <c r="C26" s="6">
        <f t="shared" si="2"/>
        <v>0.6018928294465027</v>
      </c>
      <c r="D26" s="6"/>
      <c r="E26" s="6"/>
      <c r="F26" s="6"/>
      <c r="G26" s="6"/>
      <c r="H26" s="6"/>
      <c r="I26" s="6"/>
      <c r="J26" s="6"/>
    </row>
    <row r="27" spans="1:10" ht="12.75">
      <c r="A27" s="11">
        <f t="shared" si="3"/>
        <v>1.4</v>
      </c>
      <c r="B27" s="6">
        <v>11</v>
      </c>
      <c r="C27" s="6">
        <f t="shared" si="2"/>
        <v>0.6167846242643726</v>
      </c>
      <c r="D27" s="6"/>
      <c r="E27" s="6"/>
      <c r="F27" s="6"/>
      <c r="G27" s="6"/>
      <c r="H27" s="6"/>
      <c r="I27" s="6"/>
      <c r="J27" s="6"/>
    </row>
    <row r="28" spans="1:10" ht="12.75">
      <c r="A28" s="11">
        <f t="shared" si="3"/>
        <v>1.4</v>
      </c>
      <c r="B28" s="6">
        <v>12</v>
      </c>
      <c r="C28" s="6">
        <f t="shared" si="2"/>
        <v>0.6298928275128466</v>
      </c>
      <c r="D28" s="6"/>
      <c r="E28" s="6"/>
      <c r="F28" s="6"/>
      <c r="G28" s="6"/>
      <c r="H28" s="6"/>
      <c r="I28" s="6"/>
      <c r="J28" s="6"/>
    </row>
    <row r="29" spans="1:10" ht="12.75">
      <c r="A29" s="11">
        <f t="shared" si="3"/>
        <v>1.4</v>
      </c>
      <c r="B29" s="6">
        <v>13</v>
      </c>
      <c r="C29" s="6">
        <f t="shared" si="2"/>
        <v>0.6415548907664563</v>
      </c>
      <c r="D29" s="6"/>
      <c r="E29" s="6"/>
      <c r="F29" s="6"/>
      <c r="G29" s="6"/>
      <c r="H29" s="6"/>
      <c r="I29" s="6"/>
      <c r="J29" s="6"/>
    </row>
    <row r="30" spans="1:10" ht="12.75">
      <c r="A30" s="11">
        <f t="shared" si="3"/>
        <v>1.4</v>
      </c>
      <c r="B30" s="6">
        <v>14</v>
      </c>
      <c r="C30" s="6">
        <f t="shared" si="2"/>
        <v>0.6520244053023632</v>
      </c>
      <c r="D30" s="6"/>
      <c r="E30" s="6"/>
      <c r="F30" s="6"/>
      <c r="G30" s="6"/>
      <c r="H30" s="6"/>
      <c r="I30" s="6"/>
      <c r="J30" s="6"/>
    </row>
    <row r="31" spans="1:10" ht="12.75">
      <c r="A31" s="11">
        <f t="shared" si="3"/>
        <v>1.4</v>
      </c>
      <c r="B31" s="6">
        <v>15</v>
      </c>
      <c r="C31" s="6">
        <f t="shared" si="2"/>
        <v>0.6614962405341728</v>
      </c>
      <c r="D31" s="6"/>
      <c r="E31" s="6"/>
      <c r="F31" s="6"/>
      <c r="G31" s="6"/>
      <c r="H31" s="6"/>
      <c r="I31" s="6"/>
      <c r="J31" s="6"/>
    </row>
    <row r="32" spans="1:10" ht="12.75">
      <c r="A32" s="11">
        <f t="shared" si="3"/>
        <v>1.4</v>
      </c>
      <c r="B32" s="6">
        <v>16</v>
      </c>
      <c r="C32" s="6">
        <f t="shared" si="2"/>
        <v>0.6701230223067763</v>
      </c>
      <c r="D32" s="6"/>
      <c r="E32" s="6"/>
      <c r="F32" s="6"/>
      <c r="G32" s="6"/>
      <c r="H32" s="6"/>
      <c r="I32" s="6"/>
      <c r="J32" s="6"/>
    </row>
    <row r="33" spans="1:10" ht="12.75">
      <c r="A33" s="12">
        <f>1.5</f>
        <v>1.5</v>
      </c>
      <c r="B33" s="6">
        <v>5</v>
      </c>
      <c r="C33" s="6">
        <f aca="true" t="shared" si="4" ref="C33:C44">(1-B33^(1-$A$33))</f>
        <v>0.5527864045000421</v>
      </c>
      <c r="D33" s="6"/>
      <c r="E33" s="6"/>
      <c r="F33" s="6"/>
      <c r="G33" s="6"/>
      <c r="H33" s="6"/>
      <c r="I33" s="6"/>
      <c r="J33" s="6"/>
    </row>
    <row r="34" spans="1:10" ht="12.75">
      <c r="A34" s="12">
        <f aca="true" t="shared" si="5" ref="A34:A44">A33</f>
        <v>1.5</v>
      </c>
      <c r="B34" s="6">
        <v>6</v>
      </c>
      <c r="C34" s="6">
        <f t="shared" si="4"/>
        <v>0.5917517095361369</v>
      </c>
      <c r="D34" s="6"/>
      <c r="E34" s="6"/>
      <c r="F34" s="6"/>
      <c r="G34" s="6"/>
      <c r="H34" s="6"/>
      <c r="I34" s="6"/>
      <c r="J34" s="6"/>
    </row>
    <row r="35" spans="1:10" ht="12.75">
      <c r="A35" s="12">
        <f t="shared" si="5"/>
        <v>1.5</v>
      </c>
      <c r="B35" s="6">
        <v>7</v>
      </c>
      <c r="C35" s="6">
        <f t="shared" si="4"/>
        <v>0.6220355269907728</v>
      </c>
      <c r="D35" s="6"/>
      <c r="E35" s="6"/>
      <c r="F35" s="6"/>
      <c r="G35" s="6"/>
      <c r="H35" s="6"/>
      <c r="I35" s="6"/>
      <c r="J35" s="6"/>
    </row>
    <row r="36" spans="1:10" ht="12.75">
      <c r="A36" s="12">
        <f t="shared" si="5"/>
        <v>1.5</v>
      </c>
      <c r="B36" s="6">
        <v>8</v>
      </c>
      <c r="C36" s="6">
        <f t="shared" si="4"/>
        <v>0.6464466094067263</v>
      </c>
      <c r="D36" s="6"/>
      <c r="E36" s="6"/>
      <c r="F36" s="6"/>
      <c r="G36" s="6"/>
      <c r="H36" s="6"/>
      <c r="I36" s="6"/>
      <c r="J36" s="6"/>
    </row>
    <row r="37" spans="1:10" ht="12.75">
      <c r="A37" s="12">
        <f t="shared" si="5"/>
        <v>1.5</v>
      </c>
      <c r="B37" s="6">
        <v>9</v>
      </c>
      <c r="C37" s="6">
        <f t="shared" si="4"/>
        <v>0.6666666666666667</v>
      </c>
      <c r="D37" s="6"/>
      <c r="E37" s="6"/>
      <c r="F37" s="6"/>
      <c r="G37" s="6"/>
      <c r="H37" s="6"/>
      <c r="I37" s="6"/>
      <c r="J37" s="6"/>
    </row>
    <row r="38" spans="1:10" ht="12.75">
      <c r="A38" s="12">
        <f t="shared" si="5"/>
        <v>1.5</v>
      </c>
      <c r="B38" s="6">
        <v>10</v>
      </c>
      <c r="C38" s="6">
        <f t="shared" si="4"/>
        <v>0.683772233983162</v>
      </c>
      <c r="D38" s="6"/>
      <c r="E38" s="6"/>
      <c r="F38" s="6"/>
      <c r="G38" s="6"/>
      <c r="H38" s="6"/>
      <c r="I38" s="6"/>
      <c r="J38" s="6"/>
    </row>
    <row r="39" spans="1:10" ht="12.75">
      <c r="A39" s="12">
        <f t="shared" si="5"/>
        <v>1.5</v>
      </c>
      <c r="B39" s="6">
        <v>11</v>
      </c>
      <c r="C39" s="6">
        <f t="shared" si="4"/>
        <v>0.6984886554222364</v>
      </c>
      <c r="D39" s="6"/>
      <c r="E39" s="6"/>
      <c r="F39" s="6"/>
      <c r="G39" s="6"/>
      <c r="H39" s="6"/>
      <c r="I39" s="6"/>
      <c r="J39" s="6"/>
    </row>
    <row r="40" spans="1:10" ht="12.75">
      <c r="A40" s="12">
        <f t="shared" si="5"/>
        <v>1.5</v>
      </c>
      <c r="B40" s="6">
        <v>12</v>
      </c>
      <c r="C40" s="6">
        <f t="shared" si="4"/>
        <v>0.7113248654051871</v>
      </c>
      <c r="D40" s="6"/>
      <c r="E40" s="6"/>
      <c r="F40" s="6"/>
      <c r="G40" s="6"/>
      <c r="H40" s="6"/>
      <c r="I40" s="6"/>
      <c r="J40" s="6"/>
    </row>
    <row r="41" spans="1:10" ht="12.75">
      <c r="A41" s="12">
        <f t="shared" si="5"/>
        <v>1.5</v>
      </c>
      <c r="B41" s="6">
        <v>13</v>
      </c>
      <c r="C41" s="6">
        <f t="shared" si="4"/>
        <v>0.7226499018873854</v>
      </c>
      <c r="D41" s="6"/>
      <c r="E41" s="6"/>
      <c r="F41" s="6"/>
      <c r="G41" s="6"/>
      <c r="H41" s="6"/>
      <c r="I41" s="6"/>
      <c r="J41" s="6"/>
    </row>
    <row r="42" spans="1:10" ht="12.75">
      <c r="A42" s="12">
        <f t="shared" si="5"/>
        <v>1.5</v>
      </c>
      <c r="B42" s="6">
        <v>14</v>
      </c>
      <c r="C42" s="6">
        <f t="shared" si="4"/>
        <v>0.7327387580875756</v>
      </c>
      <c r="D42" s="6"/>
      <c r="E42" s="6"/>
      <c r="F42" s="6"/>
      <c r="G42" s="6"/>
      <c r="H42" s="6"/>
      <c r="I42" s="6"/>
      <c r="J42" s="6"/>
    </row>
    <row r="43" spans="1:10" ht="12.75">
      <c r="A43" s="12">
        <f t="shared" si="5"/>
        <v>1.5</v>
      </c>
      <c r="B43" s="6">
        <v>15</v>
      </c>
      <c r="C43" s="6">
        <f t="shared" si="4"/>
        <v>0.7418011102528389</v>
      </c>
      <c r="D43" s="6"/>
      <c r="E43" s="6"/>
      <c r="F43" s="6"/>
      <c r="G43" s="6"/>
      <c r="H43" s="6"/>
      <c r="I43" s="6"/>
      <c r="J43" s="6"/>
    </row>
    <row r="44" spans="1:10" ht="12.75">
      <c r="A44" s="12">
        <f t="shared" si="5"/>
        <v>1.5</v>
      </c>
      <c r="B44" s="6">
        <v>16</v>
      </c>
      <c r="C44" s="6">
        <f t="shared" si="4"/>
        <v>0.75</v>
      </c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13" t="s">
        <v>6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13" t="s">
        <v>7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13" t="s">
        <v>8</v>
      </c>
      <c r="B48" s="6"/>
      <c r="C48" s="6"/>
      <c r="D48" s="6"/>
      <c r="E48" s="6"/>
      <c r="F48" s="6"/>
      <c r="G48" s="6"/>
      <c r="H48" s="6"/>
      <c r="I48" s="6"/>
      <c r="J48" s="6"/>
    </row>
  </sheetData>
  <hyperlinks>
    <hyperlink ref="A2" r:id="rId1" display="www.econologie.com 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6" sqref="A6:H73"/>
    </sheetView>
  </sheetViews>
  <sheetFormatPr defaultColWidth="11.7109375" defaultRowHeight="12.75"/>
  <sheetData>
    <row r="1" spans="1:7" ht="12.75">
      <c r="A1" s="4" t="s">
        <v>38</v>
      </c>
      <c r="G1" s="1" t="s">
        <v>9</v>
      </c>
    </row>
    <row r="2" spans="1:7" ht="12.75">
      <c r="A2" s="5" t="s">
        <v>39</v>
      </c>
      <c r="G2" s="1" t="s">
        <v>10</v>
      </c>
    </row>
    <row r="3" spans="2:7" ht="12.75">
      <c r="B3" t="s">
        <v>11</v>
      </c>
      <c r="G3" s="1" t="s">
        <v>12</v>
      </c>
    </row>
    <row r="6" spans="1:8" ht="12.75">
      <c r="A6" s="6" t="s">
        <v>13</v>
      </c>
      <c r="B6" s="6" t="s">
        <v>14</v>
      </c>
      <c r="C6" s="6" t="s">
        <v>15</v>
      </c>
      <c r="D6" s="6" t="s">
        <v>16</v>
      </c>
      <c r="E6" s="6" t="s">
        <v>17</v>
      </c>
      <c r="F6" s="6"/>
      <c r="G6" s="6"/>
      <c r="H6" s="6"/>
    </row>
    <row r="7" spans="1:8" ht="12.75">
      <c r="A7" s="14" t="s">
        <v>18</v>
      </c>
      <c r="B7" s="6">
        <v>1.3</v>
      </c>
      <c r="C7" s="6">
        <v>12</v>
      </c>
      <c r="D7" s="6">
        <f aca="true" t="shared" si="0" ref="D7:D38">1-(E7^B7-1)/(B7*(E7-1)*C7^(B7-1))</f>
        <v>0.49335412880636187</v>
      </c>
      <c r="E7" s="6">
        <v>1.5</v>
      </c>
      <c r="F7" s="6"/>
      <c r="G7" s="6"/>
      <c r="H7" s="6"/>
    </row>
    <row r="8" spans="1:8" ht="12.75">
      <c r="A8" s="14"/>
      <c r="B8" s="6">
        <f aca="true" t="shared" si="1" ref="B8:B25">B7</f>
        <v>1.3</v>
      </c>
      <c r="C8" s="6">
        <f aca="true" t="shared" si="2" ref="C8:C25">C7+1</f>
        <v>13</v>
      </c>
      <c r="D8" s="6">
        <f t="shared" si="0"/>
        <v>0.5053752133685756</v>
      </c>
      <c r="E8" s="6">
        <f aca="true" t="shared" si="3" ref="E8:E25">E7</f>
        <v>1.5</v>
      </c>
      <c r="F8" s="6"/>
      <c r="G8" s="6"/>
      <c r="H8" s="6"/>
    </row>
    <row r="9" spans="1:8" ht="12.75">
      <c r="A9" s="14"/>
      <c r="B9" s="6">
        <f t="shared" si="1"/>
        <v>1.3</v>
      </c>
      <c r="C9" s="6">
        <f t="shared" si="2"/>
        <v>14</v>
      </c>
      <c r="D9" s="6">
        <f t="shared" si="0"/>
        <v>0.5162505648547304</v>
      </c>
      <c r="E9" s="6">
        <f t="shared" si="3"/>
        <v>1.5</v>
      </c>
      <c r="F9" s="6"/>
      <c r="G9" s="6"/>
      <c r="H9" s="6"/>
    </row>
    <row r="10" spans="1:8" ht="12.75">
      <c r="A10" s="14"/>
      <c r="B10" s="6">
        <f t="shared" si="1"/>
        <v>1.3</v>
      </c>
      <c r="C10" s="6">
        <f t="shared" si="2"/>
        <v>15</v>
      </c>
      <c r="D10" s="6">
        <f t="shared" si="0"/>
        <v>0.5261602353704102</v>
      </c>
      <c r="E10" s="6">
        <f t="shared" si="3"/>
        <v>1.5</v>
      </c>
      <c r="F10" s="6"/>
      <c r="G10" s="6"/>
      <c r="H10" s="6"/>
    </row>
    <row r="11" spans="1:8" ht="12.75">
      <c r="A11" s="14"/>
      <c r="B11" s="6">
        <f t="shared" si="1"/>
        <v>1.3</v>
      </c>
      <c r="C11" s="6">
        <f t="shared" si="2"/>
        <v>16</v>
      </c>
      <c r="D11" s="6">
        <f t="shared" si="0"/>
        <v>0.535246266975422</v>
      </c>
      <c r="E11" s="6">
        <f t="shared" si="3"/>
        <v>1.5</v>
      </c>
      <c r="F11" s="6"/>
      <c r="G11" s="6"/>
      <c r="H11" s="6"/>
    </row>
    <row r="12" spans="1:8" ht="12.75">
      <c r="A12" s="14"/>
      <c r="B12" s="6">
        <f t="shared" si="1"/>
        <v>1.3</v>
      </c>
      <c r="C12" s="6">
        <f t="shared" si="2"/>
        <v>17</v>
      </c>
      <c r="D12" s="6">
        <f t="shared" si="0"/>
        <v>0.5436225207922747</v>
      </c>
      <c r="E12" s="6">
        <f t="shared" si="3"/>
        <v>1.5</v>
      </c>
      <c r="F12" s="6"/>
      <c r="G12" s="6"/>
      <c r="H12" s="6"/>
    </row>
    <row r="13" spans="1:8" ht="12.75">
      <c r="A13" s="14"/>
      <c r="B13" s="6">
        <f t="shared" si="1"/>
        <v>1.3</v>
      </c>
      <c r="C13" s="6">
        <f t="shared" si="2"/>
        <v>18</v>
      </c>
      <c r="D13" s="6">
        <f t="shared" si="0"/>
        <v>0.551381550445626</v>
      </c>
      <c r="E13" s="6">
        <f t="shared" si="3"/>
        <v>1.5</v>
      </c>
      <c r="F13" s="6"/>
      <c r="G13" s="6"/>
      <c r="H13" s="6"/>
    </row>
    <row r="14" spans="1:8" ht="12.75">
      <c r="A14" s="14"/>
      <c r="B14" s="6">
        <f t="shared" si="1"/>
        <v>1.3</v>
      </c>
      <c r="C14" s="6">
        <f t="shared" si="2"/>
        <v>19</v>
      </c>
      <c r="D14" s="6">
        <f t="shared" si="0"/>
        <v>0.5585995197578797</v>
      </c>
      <c r="E14" s="6">
        <f t="shared" si="3"/>
        <v>1.5</v>
      </c>
      <c r="F14" s="6"/>
      <c r="G14" s="6"/>
      <c r="H14" s="6"/>
    </row>
    <row r="15" spans="1:8" ht="12.75">
      <c r="A15" s="14"/>
      <c r="B15" s="6">
        <f t="shared" si="1"/>
        <v>1.3</v>
      </c>
      <c r="C15" s="6">
        <f t="shared" si="2"/>
        <v>20</v>
      </c>
      <c r="D15" s="6">
        <f t="shared" si="0"/>
        <v>0.5653397925689945</v>
      </c>
      <c r="E15" s="6">
        <f t="shared" si="3"/>
        <v>1.5</v>
      </c>
      <c r="F15" s="6"/>
      <c r="G15" s="6"/>
      <c r="H15" s="6"/>
    </row>
    <row r="16" spans="1:8" ht="12.75">
      <c r="A16" s="14"/>
      <c r="B16" s="6">
        <f t="shared" si="1"/>
        <v>1.3</v>
      </c>
      <c r="C16" s="6">
        <f t="shared" si="2"/>
        <v>21</v>
      </c>
      <c r="D16" s="6">
        <f t="shared" si="0"/>
        <v>0.5716556002787769</v>
      </c>
      <c r="E16" s="6">
        <f t="shared" si="3"/>
        <v>1.5</v>
      </c>
      <c r="F16" s="6"/>
      <c r="G16" s="6"/>
      <c r="H16" s="6"/>
    </row>
    <row r="17" spans="1:8" ht="12.75">
      <c r="A17" s="14"/>
      <c r="B17" s="6">
        <f t="shared" si="1"/>
        <v>1.3</v>
      </c>
      <c r="C17" s="6">
        <f t="shared" si="2"/>
        <v>22</v>
      </c>
      <c r="D17" s="6">
        <f t="shared" si="0"/>
        <v>0.5775920557766951</v>
      </c>
      <c r="E17" s="6">
        <f t="shared" si="3"/>
        <v>1.5</v>
      </c>
      <c r="F17" s="6"/>
      <c r="G17" s="6"/>
      <c r="H17" s="6"/>
    </row>
    <row r="18" spans="1:8" ht="12.75">
      <c r="A18" s="14"/>
      <c r="B18" s="6">
        <f t="shared" si="1"/>
        <v>1.3</v>
      </c>
      <c r="C18" s="6">
        <f t="shared" si="2"/>
        <v>23</v>
      </c>
      <c r="D18" s="6">
        <f t="shared" si="0"/>
        <v>0.5831876957358293</v>
      </c>
      <c r="E18" s="6">
        <f t="shared" si="3"/>
        <v>1.5</v>
      </c>
      <c r="F18" s="6"/>
      <c r="G18" s="6"/>
      <c r="H18" s="6"/>
    </row>
    <row r="19" spans="1:8" ht="12.75">
      <c r="A19" s="14"/>
      <c r="B19" s="6">
        <f t="shared" si="1"/>
        <v>1.3</v>
      </c>
      <c r="C19" s="6">
        <f t="shared" si="2"/>
        <v>24</v>
      </c>
      <c r="D19" s="6">
        <f t="shared" si="0"/>
        <v>0.5884756770189747</v>
      </c>
      <c r="E19" s="6">
        <f t="shared" si="3"/>
        <v>1.5</v>
      </c>
      <c r="F19" s="6"/>
      <c r="G19" s="6"/>
      <c r="H19" s="6"/>
    </row>
    <row r="20" spans="1:8" ht="12.75">
      <c r="A20" s="14"/>
      <c r="B20" s="6">
        <f t="shared" si="1"/>
        <v>1.3</v>
      </c>
      <c r="C20" s="6">
        <f t="shared" si="2"/>
        <v>25</v>
      </c>
      <c r="D20" s="6">
        <f t="shared" si="0"/>
        <v>0.5934847156698935</v>
      </c>
      <c r="E20" s="6">
        <f t="shared" si="3"/>
        <v>1.5</v>
      </c>
      <c r="F20" s="6"/>
      <c r="G20" s="6"/>
      <c r="H20" s="6"/>
    </row>
    <row r="21" spans="1:8" ht="12.75">
      <c r="A21" s="14"/>
      <c r="B21" s="6">
        <f t="shared" si="1"/>
        <v>1.3</v>
      </c>
      <c r="C21" s="6">
        <f t="shared" si="2"/>
        <v>26</v>
      </c>
      <c r="D21" s="6">
        <f t="shared" si="0"/>
        <v>0.5982398317614339</v>
      </c>
      <c r="E21" s="6">
        <f t="shared" si="3"/>
        <v>1.5</v>
      </c>
      <c r="F21" s="6"/>
      <c r="G21" s="6"/>
      <c r="H21" s="6"/>
    </row>
    <row r="22" spans="1:8" ht="12.75">
      <c r="A22" s="14"/>
      <c r="B22" s="6">
        <f t="shared" si="1"/>
        <v>1.3</v>
      </c>
      <c r="C22" s="6">
        <f t="shared" si="2"/>
        <v>27</v>
      </c>
      <c r="D22" s="6">
        <f t="shared" si="0"/>
        <v>0.6027629460269497</v>
      </c>
      <c r="E22" s="6">
        <f t="shared" si="3"/>
        <v>1.5</v>
      </c>
      <c r="F22" s="6"/>
      <c r="G22" s="6"/>
      <c r="H22" s="6"/>
    </row>
    <row r="23" spans="1:8" ht="12.75">
      <c r="A23" s="14"/>
      <c r="B23" s="6">
        <f t="shared" si="1"/>
        <v>1.3</v>
      </c>
      <c r="C23" s="6">
        <f t="shared" si="2"/>
        <v>28</v>
      </c>
      <c r="D23" s="6">
        <f t="shared" si="0"/>
        <v>0.6070733620672795</v>
      </c>
      <c r="E23" s="6">
        <f t="shared" si="3"/>
        <v>1.5</v>
      </c>
      <c r="F23" s="6"/>
      <c r="G23" s="6"/>
      <c r="H23" s="6"/>
    </row>
    <row r="24" spans="1:8" ht="12.75">
      <c r="A24" s="14"/>
      <c r="B24" s="6">
        <f t="shared" si="1"/>
        <v>1.3</v>
      </c>
      <c r="C24" s="6">
        <f t="shared" si="2"/>
        <v>29</v>
      </c>
      <c r="D24" s="6">
        <f t="shared" si="0"/>
        <v>0.611188159309439</v>
      </c>
      <c r="E24" s="6">
        <f t="shared" si="3"/>
        <v>1.5</v>
      </c>
      <c r="F24" s="6"/>
      <c r="G24" s="6"/>
      <c r="H24" s="6"/>
    </row>
    <row r="25" spans="1:8" ht="12.75">
      <c r="A25" s="14"/>
      <c r="B25" s="6">
        <f t="shared" si="1"/>
        <v>1.3</v>
      </c>
      <c r="C25" s="6">
        <f t="shared" si="2"/>
        <v>30</v>
      </c>
      <c r="D25" s="6">
        <f t="shared" si="0"/>
        <v>0.6151225156907412</v>
      </c>
      <c r="E25" s="6">
        <f t="shared" si="3"/>
        <v>1.5</v>
      </c>
      <c r="F25" s="6"/>
      <c r="G25" s="6"/>
      <c r="H25" s="6"/>
    </row>
    <row r="26" spans="1:8" ht="12.75">
      <c r="A26" s="15" t="s">
        <v>19</v>
      </c>
      <c r="B26" s="6">
        <v>1.4</v>
      </c>
      <c r="C26" s="6">
        <v>16</v>
      </c>
      <c r="D26" s="6">
        <f t="shared" si="0"/>
        <v>0.5905206028551424</v>
      </c>
      <c r="E26" s="6">
        <v>2.5</v>
      </c>
      <c r="F26" s="6">
        <f aca="true" t="shared" si="4" ref="F26:F44">D26</f>
        <v>0.5905206028551424</v>
      </c>
      <c r="G26" s="6"/>
      <c r="H26" s="6"/>
    </row>
    <row r="27" spans="1:8" ht="12.75">
      <c r="A27" s="15"/>
      <c r="B27" s="6">
        <f aca="true" t="shared" si="5" ref="B27:B44">B26</f>
        <v>1.4</v>
      </c>
      <c r="C27" s="6">
        <f aca="true" t="shared" si="6" ref="C27:C44">C26</f>
        <v>16</v>
      </c>
      <c r="D27" s="6">
        <f t="shared" si="0"/>
        <v>0.5927455255248485</v>
      </c>
      <c r="E27" s="6">
        <f aca="true" t="shared" si="7" ref="E27:E44">E26-0.05</f>
        <v>2.45</v>
      </c>
      <c r="F27" s="6">
        <f t="shared" si="4"/>
        <v>0.5927455255248485</v>
      </c>
      <c r="G27" s="6"/>
      <c r="H27" s="6"/>
    </row>
    <row r="28" spans="1:8" ht="12.75">
      <c r="A28" s="15"/>
      <c r="B28" s="6">
        <f t="shared" si="5"/>
        <v>1.4</v>
      </c>
      <c r="C28" s="6">
        <f t="shared" si="6"/>
        <v>16</v>
      </c>
      <c r="D28" s="6">
        <f t="shared" si="0"/>
        <v>0.5949917331031296</v>
      </c>
      <c r="E28" s="6">
        <f t="shared" si="7"/>
        <v>2.4000000000000004</v>
      </c>
      <c r="F28" s="6">
        <f t="shared" si="4"/>
        <v>0.5949917331031296</v>
      </c>
      <c r="G28" s="6"/>
      <c r="H28" s="6"/>
    </row>
    <row r="29" spans="1:8" ht="12.75">
      <c r="A29" s="15"/>
      <c r="B29" s="6">
        <f t="shared" si="5"/>
        <v>1.4</v>
      </c>
      <c r="C29" s="6">
        <f t="shared" si="6"/>
        <v>16</v>
      </c>
      <c r="D29" s="6">
        <f t="shared" si="0"/>
        <v>0.5972598135417334</v>
      </c>
      <c r="E29" s="6">
        <f t="shared" si="7"/>
        <v>2.3500000000000005</v>
      </c>
      <c r="F29" s="6">
        <f t="shared" si="4"/>
        <v>0.5972598135417334</v>
      </c>
      <c r="G29" s="6"/>
      <c r="H29" s="6"/>
    </row>
    <row r="30" spans="1:8" ht="12.75">
      <c r="A30" s="15"/>
      <c r="B30" s="6">
        <f t="shared" si="5"/>
        <v>1.4</v>
      </c>
      <c r="C30" s="6">
        <f t="shared" si="6"/>
        <v>16</v>
      </c>
      <c r="D30" s="6">
        <f t="shared" si="0"/>
        <v>0.5995503826767081</v>
      </c>
      <c r="E30" s="6">
        <f t="shared" si="7"/>
        <v>2.3000000000000007</v>
      </c>
      <c r="F30" s="6">
        <f t="shared" si="4"/>
        <v>0.5995503826767081</v>
      </c>
      <c r="G30" s="6"/>
      <c r="H30" s="6"/>
    </row>
    <row r="31" spans="1:8" ht="12.75">
      <c r="A31" s="15"/>
      <c r="B31" s="6">
        <f t="shared" si="5"/>
        <v>1.4</v>
      </c>
      <c r="C31" s="6">
        <f t="shared" si="6"/>
        <v>16</v>
      </c>
      <c r="D31" s="6">
        <f t="shared" si="0"/>
        <v>0.6018640861419648</v>
      </c>
      <c r="E31" s="6">
        <f t="shared" si="7"/>
        <v>2.250000000000001</v>
      </c>
      <c r="F31" s="6">
        <f t="shared" si="4"/>
        <v>0.6018640861419648</v>
      </c>
      <c r="G31" s="6"/>
      <c r="H31" s="6"/>
    </row>
    <row r="32" spans="1:8" ht="12.75">
      <c r="A32" s="15"/>
      <c r="B32" s="6">
        <f t="shared" si="5"/>
        <v>1.4</v>
      </c>
      <c r="C32" s="6">
        <f t="shared" si="6"/>
        <v>16</v>
      </c>
      <c r="D32" s="6">
        <f t="shared" si="0"/>
        <v>0.6042016014571754</v>
      </c>
      <c r="E32" s="6">
        <f t="shared" si="7"/>
        <v>2.200000000000001</v>
      </c>
      <c r="F32" s="6">
        <f t="shared" si="4"/>
        <v>0.6042016014571754</v>
      </c>
      <c r="G32" s="6"/>
      <c r="H32" s="6"/>
    </row>
    <row r="33" spans="1:8" ht="12.75">
      <c r="A33" s="15"/>
      <c r="B33" s="6">
        <f t="shared" si="5"/>
        <v>1.4</v>
      </c>
      <c r="C33" s="6">
        <f t="shared" si="6"/>
        <v>16</v>
      </c>
      <c r="D33" s="6">
        <f t="shared" si="0"/>
        <v>0.6065636403100245</v>
      </c>
      <c r="E33" s="6">
        <f t="shared" si="7"/>
        <v>2.1500000000000012</v>
      </c>
      <c r="F33" s="6">
        <f t="shared" si="4"/>
        <v>0.6065636403100245</v>
      </c>
      <c r="G33" s="6"/>
      <c r="H33" s="6"/>
    </row>
    <row r="34" spans="1:8" ht="12.75">
      <c r="A34" s="15"/>
      <c r="B34" s="6">
        <f t="shared" si="5"/>
        <v>1.4</v>
      </c>
      <c r="C34" s="6">
        <f t="shared" si="6"/>
        <v>16</v>
      </c>
      <c r="D34" s="6">
        <f t="shared" si="0"/>
        <v>0.6089509510556397</v>
      </c>
      <c r="E34" s="6">
        <f t="shared" si="7"/>
        <v>2.1000000000000014</v>
      </c>
      <c r="F34" s="6">
        <f t="shared" si="4"/>
        <v>0.6089509510556397</v>
      </c>
      <c r="G34" s="6"/>
      <c r="H34" s="6"/>
    </row>
    <row r="35" spans="1:8" ht="12.75">
      <c r="A35" s="15"/>
      <c r="B35" s="6">
        <f t="shared" si="5"/>
        <v>1.4</v>
      </c>
      <c r="C35" s="6">
        <f t="shared" si="6"/>
        <v>16</v>
      </c>
      <c r="D35" s="6">
        <f t="shared" si="0"/>
        <v>0.6113643214592839</v>
      </c>
      <c r="E35" s="6">
        <f t="shared" si="7"/>
        <v>2.0500000000000016</v>
      </c>
      <c r="F35" s="6">
        <f t="shared" si="4"/>
        <v>0.6113643214592839</v>
      </c>
      <c r="G35" s="6"/>
      <c r="H35" s="6"/>
    </row>
    <row r="36" spans="1:8" ht="12.75">
      <c r="A36" s="15"/>
      <c r="B36" s="6">
        <f t="shared" si="5"/>
        <v>1.4</v>
      </c>
      <c r="C36" s="6">
        <f t="shared" si="6"/>
        <v>16</v>
      </c>
      <c r="D36" s="6">
        <f t="shared" si="0"/>
        <v>0.6138045817122137</v>
      </c>
      <c r="E36" s="6">
        <f t="shared" si="7"/>
        <v>2.0000000000000018</v>
      </c>
      <c r="F36" s="6">
        <f t="shared" si="4"/>
        <v>0.6138045817122137</v>
      </c>
      <c r="G36" s="6"/>
      <c r="H36" s="6"/>
    </row>
    <row r="37" spans="1:8" ht="12.75">
      <c r="A37" s="15"/>
      <c r="B37" s="6">
        <f t="shared" si="5"/>
        <v>1.4</v>
      </c>
      <c r="C37" s="6">
        <f t="shared" si="6"/>
        <v>16</v>
      </c>
      <c r="D37" s="6">
        <f t="shared" si="0"/>
        <v>0.6162726077551061</v>
      </c>
      <c r="E37" s="6">
        <f t="shared" si="7"/>
        <v>1.9500000000000017</v>
      </c>
      <c r="F37" s="6">
        <f t="shared" si="4"/>
        <v>0.6162726077551061</v>
      </c>
      <c r="G37" s="6"/>
      <c r="H37" s="6"/>
    </row>
    <row r="38" spans="1:8" ht="12.75">
      <c r="A38" s="15"/>
      <c r="B38" s="6">
        <f t="shared" si="5"/>
        <v>1.4</v>
      </c>
      <c r="C38" s="6">
        <f t="shared" si="6"/>
        <v>16</v>
      </c>
      <c r="D38" s="6">
        <f t="shared" si="0"/>
        <v>0.6187693249487249</v>
      </c>
      <c r="E38" s="6">
        <f t="shared" si="7"/>
        <v>1.9000000000000017</v>
      </c>
      <c r="F38" s="6">
        <f t="shared" si="4"/>
        <v>0.6187693249487249</v>
      </c>
      <c r="G38" s="6"/>
      <c r="H38" s="6"/>
    </row>
    <row r="39" spans="1:8" ht="12.75">
      <c r="A39" s="15"/>
      <c r="B39" s="6">
        <f t="shared" si="5"/>
        <v>1.4</v>
      </c>
      <c r="C39" s="6">
        <f t="shared" si="6"/>
        <v>16</v>
      </c>
      <c r="D39" s="6">
        <f aca="true" t="shared" si="8" ref="D39:D70">1-(E39^B39-1)/(B39*(E39-1)*C39^(B39-1))</f>
        <v>0.6212957121377747</v>
      </c>
      <c r="E39" s="6">
        <f t="shared" si="7"/>
        <v>1.8500000000000016</v>
      </c>
      <c r="F39" s="6">
        <f t="shared" si="4"/>
        <v>0.6212957121377747</v>
      </c>
      <c r="G39" s="6"/>
      <c r="H39" s="6"/>
    </row>
    <row r="40" spans="1:8" ht="12.75">
      <c r="A40" s="15"/>
      <c r="B40" s="6">
        <f t="shared" si="5"/>
        <v>1.4</v>
      </c>
      <c r="C40" s="6">
        <f t="shared" si="6"/>
        <v>16</v>
      </c>
      <c r="D40" s="6">
        <f t="shared" si="8"/>
        <v>0.6238528061613093</v>
      </c>
      <c r="E40" s="6">
        <f t="shared" si="7"/>
        <v>1.8000000000000016</v>
      </c>
      <c r="F40" s="6">
        <f t="shared" si="4"/>
        <v>0.6238528061613093</v>
      </c>
      <c r="G40" s="6"/>
      <c r="H40" s="6"/>
    </row>
    <row r="41" spans="1:8" ht="12.75">
      <c r="A41" s="15"/>
      <c r="B41" s="6">
        <f t="shared" si="5"/>
        <v>1.4</v>
      </c>
      <c r="C41" s="6">
        <f t="shared" si="6"/>
        <v>16</v>
      </c>
      <c r="D41" s="6">
        <f t="shared" si="8"/>
        <v>0.6264417068719437</v>
      </c>
      <c r="E41" s="6">
        <f t="shared" si="7"/>
        <v>1.7500000000000016</v>
      </c>
      <c r="F41" s="6">
        <f t="shared" si="4"/>
        <v>0.6264417068719437</v>
      </c>
      <c r="G41" s="6"/>
      <c r="H41" s="6"/>
    </row>
    <row r="42" spans="1:8" ht="12.75">
      <c r="A42" s="15"/>
      <c r="B42" s="6">
        <f t="shared" si="5"/>
        <v>1.4</v>
      </c>
      <c r="C42" s="6">
        <f t="shared" si="6"/>
        <v>16</v>
      </c>
      <c r="D42" s="6">
        <f t="shared" si="8"/>
        <v>0.6290635827367361</v>
      </c>
      <c r="E42" s="6">
        <f t="shared" si="7"/>
        <v>1.7000000000000015</v>
      </c>
      <c r="F42" s="6">
        <f t="shared" si="4"/>
        <v>0.6290635827367361</v>
      </c>
      <c r="G42" s="6"/>
      <c r="H42" s="6"/>
    </row>
    <row r="43" spans="1:8" ht="12.75">
      <c r="A43" s="15"/>
      <c r="B43" s="6">
        <f t="shared" si="5"/>
        <v>1.4</v>
      </c>
      <c r="C43" s="6">
        <f t="shared" si="6"/>
        <v>16</v>
      </c>
      <c r="D43" s="6">
        <f t="shared" si="8"/>
        <v>0.6317196771054239</v>
      </c>
      <c r="E43" s="6">
        <f t="shared" si="7"/>
        <v>1.6500000000000015</v>
      </c>
      <c r="F43" s="6">
        <f t="shared" si="4"/>
        <v>0.6317196771054239</v>
      </c>
      <c r="G43" s="6"/>
      <c r="H43" s="6"/>
    </row>
    <row r="44" spans="1:8" ht="12.75">
      <c r="A44" s="15"/>
      <c r="B44" s="6">
        <f t="shared" si="5"/>
        <v>1.4</v>
      </c>
      <c r="C44" s="6">
        <f t="shared" si="6"/>
        <v>16</v>
      </c>
      <c r="D44" s="6">
        <f t="shared" si="8"/>
        <v>0.634411315247176</v>
      </c>
      <c r="E44" s="6">
        <f t="shared" si="7"/>
        <v>1.6000000000000014</v>
      </c>
      <c r="F44" s="6">
        <f t="shared" si="4"/>
        <v>0.634411315247176</v>
      </c>
      <c r="G44" s="6"/>
      <c r="H44" s="6"/>
    </row>
    <row r="45" spans="1:8" ht="12.75">
      <c r="A45" s="12" t="s">
        <v>20</v>
      </c>
      <c r="B45" s="6">
        <v>1.4</v>
      </c>
      <c r="C45" s="6">
        <v>12</v>
      </c>
      <c r="D45" s="6">
        <f t="shared" si="8"/>
        <v>0.5507134913521712</v>
      </c>
      <c r="E45" s="6">
        <v>2.3</v>
      </c>
      <c r="F45" s="6"/>
      <c r="G45" s="6"/>
      <c r="H45" s="6"/>
    </row>
    <row r="46" spans="1:8" ht="12.75">
      <c r="A46" s="12"/>
      <c r="B46" s="6">
        <f aca="true" t="shared" si="9" ref="B46:B63">B45</f>
        <v>1.4</v>
      </c>
      <c r="C46" s="6">
        <f aca="true" t="shared" si="10" ref="C46:C63">C45+1</f>
        <v>13</v>
      </c>
      <c r="D46" s="6">
        <f t="shared" si="8"/>
        <v>0.5648704925462683</v>
      </c>
      <c r="E46" s="6">
        <f aca="true" t="shared" si="11" ref="E46:E63">E45</f>
        <v>2.3</v>
      </c>
      <c r="F46" s="6"/>
      <c r="G46" s="6"/>
      <c r="H46" s="6"/>
    </row>
    <row r="47" spans="1:8" ht="12.75">
      <c r="A47" s="12"/>
      <c r="B47" s="6">
        <f t="shared" si="9"/>
        <v>1.4</v>
      </c>
      <c r="C47" s="6">
        <f t="shared" si="10"/>
        <v>14</v>
      </c>
      <c r="D47" s="6">
        <f t="shared" si="8"/>
        <v>0.5775798156362943</v>
      </c>
      <c r="E47" s="6">
        <f t="shared" si="11"/>
        <v>2.3</v>
      </c>
      <c r="F47" s="6"/>
      <c r="G47" s="6"/>
      <c r="H47" s="6"/>
    </row>
    <row r="48" spans="1:8" ht="12.75">
      <c r="A48" s="12"/>
      <c r="B48" s="6">
        <f t="shared" si="9"/>
        <v>1.4</v>
      </c>
      <c r="C48" s="6">
        <f t="shared" si="10"/>
        <v>15</v>
      </c>
      <c r="D48" s="6">
        <f t="shared" si="8"/>
        <v>0.5890780196651151</v>
      </c>
      <c r="E48" s="6">
        <f t="shared" si="11"/>
        <v>2.3</v>
      </c>
      <c r="F48" s="6"/>
      <c r="G48" s="6"/>
      <c r="H48" s="6"/>
    </row>
    <row r="49" spans="1:8" ht="12.75">
      <c r="A49" s="12"/>
      <c r="B49" s="6">
        <f t="shared" si="9"/>
        <v>1.4</v>
      </c>
      <c r="C49" s="6">
        <f t="shared" si="10"/>
        <v>16</v>
      </c>
      <c r="D49" s="6">
        <f t="shared" si="8"/>
        <v>0.5995503826767081</v>
      </c>
      <c r="E49" s="6">
        <f t="shared" si="11"/>
        <v>2.3</v>
      </c>
      <c r="F49" s="6"/>
      <c r="G49" s="6"/>
      <c r="H49" s="6"/>
    </row>
    <row r="50" spans="1:8" ht="12.75">
      <c r="A50" s="12"/>
      <c r="B50" s="6">
        <f t="shared" si="9"/>
        <v>1.4</v>
      </c>
      <c r="C50" s="6">
        <f t="shared" si="10"/>
        <v>17</v>
      </c>
      <c r="D50" s="6">
        <f t="shared" si="8"/>
        <v>0.6091444280966369</v>
      </c>
      <c r="E50" s="6">
        <f t="shared" si="11"/>
        <v>2.3</v>
      </c>
      <c r="F50" s="6"/>
      <c r="G50" s="6"/>
      <c r="H50" s="6"/>
    </row>
    <row r="51" spans="1:8" ht="12.75">
      <c r="A51" s="12"/>
      <c r="B51" s="6">
        <f t="shared" si="9"/>
        <v>1.4</v>
      </c>
      <c r="C51" s="6">
        <f t="shared" si="10"/>
        <v>18</v>
      </c>
      <c r="D51" s="6">
        <f t="shared" si="8"/>
        <v>0.6179793193799586</v>
      </c>
      <c r="E51" s="6">
        <f t="shared" si="11"/>
        <v>2.3</v>
      </c>
      <c r="F51" s="6"/>
      <c r="G51" s="6"/>
      <c r="H51" s="6"/>
    </row>
    <row r="52" spans="1:8" ht="12.75">
      <c r="A52" s="12"/>
      <c r="B52" s="6">
        <f t="shared" si="9"/>
        <v>1.4</v>
      </c>
      <c r="C52" s="6">
        <f t="shared" si="10"/>
        <v>19</v>
      </c>
      <c r="D52" s="6">
        <f t="shared" si="8"/>
        <v>0.6261525388306763</v>
      </c>
      <c r="E52" s="6">
        <f t="shared" si="11"/>
        <v>2.3</v>
      </c>
      <c r="F52" s="6"/>
      <c r="G52" s="6"/>
      <c r="H52" s="6"/>
    </row>
    <row r="53" spans="1:8" ht="12.75">
      <c r="A53" s="12"/>
      <c r="B53" s="6">
        <f t="shared" si="9"/>
        <v>1.4</v>
      </c>
      <c r="C53" s="6">
        <f t="shared" si="10"/>
        <v>20</v>
      </c>
      <c r="D53" s="6">
        <f t="shared" si="8"/>
        <v>0.6337447339113882</v>
      </c>
      <c r="E53" s="6">
        <f t="shared" si="11"/>
        <v>2.3</v>
      </c>
      <c r="F53" s="6"/>
      <c r="G53" s="6"/>
      <c r="H53" s="6"/>
    </row>
    <row r="54" spans="1:8" ht="12.75">
      <c r="A54" s="12"/>
      <c r="B54" s="6">
        <f t="shared" si="9"/>
        <v>1.4</v>
      </c>
      <c r="C54" s="6">
        <f t="shared" si="10"/>
        <v>21</v>
      </c>
      <c r="D54" s="6">
        <f t="shared" si="8"/>
        <v>0.6408232982024442</v>
      </c>
      <c r="E54" s="6">
        <f t="shared" si="11"/>
        <v>2.3</v>
      </c>
      <c r="F54" s="6"/>
      <c r="G54" s="6"/>
      <c r="H54" s="6"/>
    </row>
    <row r="55" spans="1:8" ht="12.75">
      <c r="A55" s="12"/>
      <c r="B55" s="6">
        <f t="shared" si="9"/>
        <v>1.4</v>
      </c>
      <c r="C55" s="6">
        <f t="shared" si="10"/>
        <v>22</v>
      </c>
      <c r="D55" s="6">
        <f t="shared" si="8"/>
        <v>0.6474450605494964</v>
      </c>
      <c r="E55" s="6">
        <f t="shared" si="11"/>
        <v>2.3</v>
      </c>
      <c r="F55" s="6"/>
      <c r="G55" s="6"/>
      <c r="H55" s="6"/>
    </row>
    <row r="56" spans="1:8" ht="12.75">
      <c r="A56" s="12"/>
      <c r="B56" s="6">
        <f t="shared" si="9"/>
        <v>1.4</v>
      </c>
      <c r="C56" s="6">
        <f t="shared" si="10"/>
        <v>23</v>
      </c>
      <c r="D56" s="6">
        <f t="shared" si="8"/>
        <v>0.6536583340476791</v>
      </c>
      <c r="E56" s="6">
        <f t="shared" si="11"/>
        <v>2.3</v>
      </c>
      <c r="F56" s="6"/>
      <c r="G56" s="6"/>
      <c r="H56" s="6"/>
    </row>
    <row r="57" spans="1:8" ht="12.75">
      <c r="A57" s="12"/>
      <c r="B57" s="6">
        <f t="shared" si="9"/>
        <v>1.4</v>
      </c>
      <c r="C57" s="6">
        <f t="shared" si="10"/>
        <v>24</v>
      </c>
      <c r="D57" s="6">
        <f t="shared" si="8"/>
        <v>0.6595044978664344</v>
      </c>
      <c r="E57" s="6">
        <f t="shared" si="11"/>
        <v>2.3</v>
      </c>
      <c r="F57" s="6"/>
      <c r="G57" s="6"/>
      <c r="H57" s="6"/>
    </row>
    <row r="58" spans="1:8" ht="12.75">
      <c r="A58" s="12"/>
      <c r="B58" s="6">
        <f t="shared" si="9"/>
        <v>1.4</v>
      </c>
      <c r="C58" s="6">
        <f t="shared" si="10"/>
        <v>25</v>
      </c>
      <c r="D58" s="6">
        <f t="shared" si="8"/>
        <v>0.6650192330453812</v>
      </c>
      <c r="E58" s="6">
        <f t="shared" si="11"/>
        <v>2.3</v>
      </c>
      <c r="F58" s="6"/>
      <c r="G58" s="6"/>
      <c r="H58" s="6"/>
    </row>
    <row r="59" spans="1:8" ht="12.75">
      <c r="A59" s="12"/>
      <c r="B59" s="6">
        <f t="shared" si="9"/>
        <v>1.4</v>
      </c>
      <c r="C59" s="6">
        <f t="shared" si="10"/>
        <v>26</v>
      </c>
      <c r="D59" s="6">
        <f t="shared" si="8"/>
        <v>0.6702334984874345</v>
      </c>
      <c r="E59" s="6">
        <f t="shared" si="11"/>
        <v>2.3</v>
      </c>
      <c r="F59" s="6"/>
      <c r="G59" s="6"/>
      <c r="H59" s="6"/>
    </row>
    <row r="60" spans="1:8" ht="12.75">
      <c r="A60" s="12"/>
      <c r="B60" s="6">
        <f t="shared" si="9"/>
        <v>1.4</v>
      </c>
      <c r="C60" s="6">
        <f t="shared" si="10"/>
        <v>27</v>
      </c>
      <c r="D60" s="6">
        <f t="shared" si="8"/>
        <v>0.6751743094609727</v>
      </c>
      <c r="E60" s="6">
        <f t="shared" si="11"/>
        <v>2.3</v>
      </c>
      <c r="F60" s="6"/>
      <c r="G60" s="6"/>
      <c r="H60" s="6"/>
    </row>
    <row r="61" spans="1:8" ht="12.75">
      <c r="A61" s="12"/>
      <c r="B61" s="6">
        <f t="shared" si="9"/>
        <v>1.4</v>
      </c>
      <c r="C61" s="6">
        <f t="shared" si="10"/>
        <v>28</v>
      </c>
      <c r="D61" s="6">
        <f t="shared" si="8"/>
        <v>0.6798653642657773</v>
      </c>
      <c r="E61" s="6">
        <f t="shared" si="11"/>
        <v>2.3</v>
      </c>
      <c r="F61" s="6"/>
      <c r="G61" s="6"/>
      <c r="H61" s="6"/>
    </row>
    <row r="62" spans="1:8" ht="12.75">
      <c r="A62" s="12"/>
      <c r="B62" s="6">
        <f t="shared" si="9"/>
        <v>1.4</v>
      </c>
      <c r="C62" s="6">
        <f t="shared" si="10"/>
        <v>29</v>
      </c>
      <c r="D62" s="6">
        <f t="shared" si="8"/>
        <v>0.6843275529389146</v>
      </c>
      <c r="E62" s="6">
        <f t="shared" si="11"/>
        <v>2.3</v>
      </c>
      <c r="F62" s="6"/>
      <c r="G62" s="6"/>
      <c r="H62" s="6"/>
    </row>
    <row r="63" spans="1:8" ht="12.75">
      <c r="A63" s="12"/>
      <c r="B63" s="6">
        <f t="shared" si="9"/>
        <v>1.4</v>
      </c>
      <c r="C63" s="6">
        <f t="shared" si="10"/>
        <v>30</v>
      </c>
      <c r="D63" s="6">
        <f t="shared" si="8"/>
        <v>0.6885793734315775</v>
      </c>
      <c r="E63" s="6">
        <f t="shared" si="11"/>
        <v>2.3</v>
      </c>
      <c r="F63" s="6"/>
      <c r="G63" s="6"/>
      <c r="H63" s="6"/>
    </row>
    <row r="64" spans="1:8" ht="12.75">
      <c r="A64" s="11" t="s">
        <v>21</v>
      </c>
      <c r="B64" s="6">
        <v>1.3</v>
      </c>
      <c r="C64" s="6">
        <v>16</v>
      </c>
      <c r="D64" s="6">
        <f t="shared" si="8"/>
        <v>0.535246266975422</v>
      </c>
      <c r="E64" s="6">
        <v>1.5</v>
      </c>
      <c r="F64" s="6"/>
      <c r="G64" s="6">
        <f aca="true" t="shared" si="12" ref="G64:G73">B64</f>
        <v>1.3</v>
      </c>
      <c r="H64" s="6">
        <f aca="true" t="shared" si="13" ref="H64:H73">D64</f>
        <v>0.535246266975422</v>
      </c>
    </row>
    <row r="65" spans="1:8" ht="12.75">
      <c r="A65" s="11"/>
      <c r="B65" s="6">
        <f aca="true" t="shared" si="14" ref="B65:B73">B64+0.05</f>
        <v>1.35</v>
      </c>
      <c r="C65" s="6">
        <f aca="true" t="shared" si="15" ref="C65:C73">C64</f>
        <v>16</v>
      </c>
      <c r="D65" s="6">
        <f t="shared" si="8"/>
        <v>0.5909169677022302</v>
      </c>
      <c r="E65" s="6">
        <f aca="true" t="shared" si="16" ref="E65:E73">E64</f>
        <v>1.5</v>
      </c>
      <c r="F65" s="6"/>
      <c r="G65" s="6">
        <f t="shared" si="12"/>
        <v>1.35</v>
      </c>
      <c r="H65" s="6">
        <f t="shared" si="13"/>
        <v>0.5909169677022302</v>
      </c>
    </row>
    <row r="66" spans="1:8" ht="12.75">
      <c r="A66" s="11"/>
      <c r="B66" s="6">
        <f t="shared" si="14"/>
        <v>1.4000000000000001</v>
      </c>
      <c r="C66" s="6">
        <f t="shared" si="15"/>
        <v>16</v>
      </c>
      <c r="D66" s="6">
        <f t="shared" si="8"/>
        <v>0.6399069821070911</v>
      </c>
      <c r="E66" s="6">
        <f t="shared" si="16"/>
        <v>1.5</v>
      </c>
      <c r="F66" s="6"/>
      <c r="G66" s="6">
        <f t="shared" si="12"/>
        <v>1.4000000000000001</v>
      </c>
      <c r="H66" s="6">
        <f t="shared" si="13"/>
        <v>0.6399069821070911</v>
      </c>
    </row>
    <row r="67" spans="1:8" ht="12.75">
      <c r="A67" s="11"/>
      <c r="B67" s="6">
        <f t="shared" si="14"/>
        <v>1.4500000000000002</v>
      </c>
      <c r="C67" s="6">
        <f t="shared" si="15"/>
        <v>16</v>
      </c>
      <c r="D67" s="6">
        <f t="shared" si="8"/>
        <v>0.6830194805073642</v>
      </c>
      <c r="E67" s="6">
        <f t="shared" si="16"/>
        <v>1.5</v>
      </c>
      <c r="F67" s="6"/>
      <c r="G67" s="6">
        <f t="shared" si="12"/>
        <v>1.4500000000000002</v>
      </c>
      <c r="H67" s="6">
        <f t="shared" si="13"/>
        <v>0.6830194805073642</v>
      </c>
    </row>
    <row r="68" spans="1:8" ht="12.75">
      <c r="A68" s="11"/>
      <c r="B68" s="6">
        <f t="shared" si="14"/>
        <v>1.5000000000000002</v>
      </c>
      <c r="C68" s="6">
        <f t="shared" si="15"/>
        <v>16</v>
      </c>
      <c r="D68" s="6">
        <f t="shared" si="8"/>
        <v>0.720960897637539</v>
      </c>
      <c r="E68" s="6">
        <f t="shared" si="16"/>
        <v>1.5</v>
      </c>
      <c r="F68" s="6"/>
      <c r="G68" s="6">
        <f t="shared" si="12"/>
        <v>1.5000000000000002</v>
      </c>
      <c r="H68" s="6">
        <f t="shared" si="13"/>
        <v>0.720960897637539</v>
      </c>
    </row>
    <row r="69" spans="1:8" ht="12.75">
      <c r="A69" s="11"/>
      <c r="B69" s="6">
        <f t="shared" si="14"/>
        <v>1.5500000000000003</v>
      </c>
      <c r="C69" s="6">
        <f t="shared" si="15"/>
        <v>16</v>
      </c>
      <c r="D69" s="6">
        <f t="shared" si="8"/>
        <v>0.7543526049110915</v>
      </c>
      <c r="E69" s="6">
        <f t="shared" si="16"/>
        <v>1.5</v>
      </c>
      <c r="F69" s="6"/>
      <c r="G69" s="6">
        <f t="shared" si="12"/>
        <v>1.5500000000000003</v>
      </c>
      <c r="H69" s="6">
        <f t="shared" si="13"/>
        <v>0.7543526049110915</v>
      </c>
    </row>
    <row r="70" spans="1:8" ht="12.75">
      <c r="A70" s="11"/>
      <c r="B70" s="6">
        <f t="shared" si="14"/>
        <v>1.6000000000000003</v>
      </c>
      <c r="C70" s="6">
        <f t="shared" si="15"/>
        <v>16</v>
      </c>
      <c r="D70" s="6">
        <f t="shared" si="8"/>
        <v>0.7837411717363679</v>
      </c>
      <c r="E70" s="6">
        <f t="shared" si="16"/>
        <v>1.5</v>
      </c>
      <c r="F70" s="6"/>
      <c r="G70" s="6">
        <f t="shared" si="12"/>
        <v>1.6000000000000003</v>
      </c>
      <c r="H70" s="6">
        <f t="shared" si="13"/>
        <v>0.7837411717363679</v>
      </c>
    </row>
    <row r="71" spans="1:8" ht="12.75">
      <c r="A71" s="11"/>
      <c r="B71" s="6">
        <f t="shared" si="14"/>
        <v>1.6500000000000004</v>
      </c>
      <c r="C71" s="6">
        <f t="shared" si="15"/>
        <v>16</v>
      </c>
      <c r="D71" s="6">
        <f>1-(E71^B71-1)/(B71*(E71-1)*C71^(B71-1))</f>
        <v>0.8096073867491287</v>
      </c>
      <c r="E71" s="6">
        <f t="shared" si="16"/>
        <v>1.5</v>
      </c>
      <c r="F71" s="6"/>
      <c r="G71" s="6">
        <f t="shared" si="12"/>
        <v>1.6500000000000004</v>
      </c>
      <c r="H71" s="6">
        <f t="shared" si="13"/>
        <v>0.8096073867491287</v>
      </c>
    </row>
    <row r="72" spans="1:8" ht="12.75">
      <c r="A72" s="11"/>
      <c r="B72" s="6">
        <f t="shared" si="14"/>
        <v>1.7000000000000004</v>
      </c>
      <c r="C72" s="6">
        <f t="shared" si="15"/>
        <v>16</v>
      </c>
      <c r="D72" s="6">
        <f>1-(E72^B72-1)/(B72*(E72-1)*C72^(B72-1))</f>
        <v>0.8323741890963443</v>
      </c>
      <c r="E72" s="6">
        <f t="shared" si="16"/>
        <v>1.5</v>
      </c>
      <c r="F72" s="6"/>
      <c r="G72" s="6">
        <f t="shared" si="12"/>
        <v>1.7000000000000004</v>
      </c>
      <c r="H72" s="6">
        <f t="shared" si="13"/>
        <v>0.8323741890963443</v>
      </c>
    </row>
    <row r="73" spans="1:8" ht="12.75">
      <c r="A73" s="11"/>
      <c r="B73" s="6">
        <f t="shared" si="14"/>
        <v>1.7500000000000004</v>
      </c>
      <c r="C73" s="6">
        <f t="shared" si="15"/>
        <v>16</v>
      </c>
      <c r="D73" s="6">
        <f>1-(E73^B73-1)/(B73*(E73-1)*C73^(B73-1))</f>
        <v>0.8524136416968358</v>
      </c>
      <c r="E73" s="6">
        <f t="shared" si="16"/>
        <v>1.5</v>
      </c>
      <c r="F73" s="6"/>
      <c r="G73" s="6">
        <f t="shared" si="12"/>
        <v>1.7500000000000004</v>
      </c>
      <c r="H73" s="6">
        <f t="shared" si="13"/>
        <v>0.8524136416968358</v>
      </c>
    </row>
    <row r="79" ht="12.75">
      <c r="A79" s="3" t="s">
        <v>37</v>
      </c>
    </row>
    <row r="80" ht="12.75">
      <c r="A80" s="3" t="s">
        <v>22</v>
      </c>
    </row>
    <row r="81" ht="12.75">
      <c r="A81" s="3" t="s">
        <v>23</v>
      </c>
    </row>
  </sheetData>
  <hyperlinks>
    <hyperlink ref="A2" r:id="rId1" display="www.econologie.com "/>
  </hyperlinks>
  <printOptions/>
  <pageMargins left="0.7875" right="0.7875" top="0.7875" bottom="0.7875" header="0.09861111111111112" footer="0.09861111111111112"/>
  <pageSetup fitToHeight="0"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6.28125" style="0" customWidth="1"/>
    <col min="2" max="4" width="11.7109375" style="0" customWidth="1"/>
    <col min="5" max="5" width="12.8515625" style="0" customWidth="1"/>
    <col min="6" max="16384" width="11.7109375" style="0" customWidth="1"/>
  </cols>
  <sheetData>
    <row r="1" ht="12.75">
      <c r="A1" s="4" t="s">
        <v>38</v>
      </c>
    </row>
    <row r="2" ht="12.75">
      <c r="A2" s="5" t="s">
        <v>39</v>
      </c>
    </row>
    <row r="3" ht="12.75">
      <c r="A3" s="1" t="s">
        <v>24</v>
      </c>
    </row>
    <row r="4" ht="12.75">
      <c r="A4" s="1" t="s">
        <v>25</v>
      </c>
    </row>
    <row r="5" spans="1:8" ht="12.75">
      <c r="A5" s="1" t="s">
        <v>26</v>
      </c>
      <c r="H5" s="2" t="s">
        <v>27</v>
      </c>
    </row>
    <row r="6" spans="1:7" ht="12.75">
      <c r="A6" s="1" t="s">
        <v>28</v>
      </c>
      <c r="G6" s="2" t="s">
        <v>29</v>
      </c>
    </row>
    <row r="8" spans="1:13" ht="12.75">
      <c r="A8" s="6" t="s">
        <v>30</v>
      </c>
      <c r="B8" s="6" t="s">
        <v>31</v>
      </c>
      <c r="C8" s="6" t="s">
        <v>32</v>
      </c>
      <c r="D8" s="6" t="s">
        <v>33</v>
      </c>
      <c r="E8" s="6" t="s">
        <v>34</v>
      </c>
      <c r="F8" s="6" t="s">
        <v>35</v>
      </c>
      <c r="G8" s="6"/>
      <c r="H8" s="6"/>
      <c r="I8" s="6"/>
      <c r="J8" s="6"/>
      <c r="K8" s="6"/>
      <c r="L8" s="6"/>
      <c r="M8" s="6"/>
    </row>
    <row r="9" spans="1:13" ht="12.75">
      <c r="A9" s="13" t="s">
        <v>36</v>
      </c>
      <c r="B9" s="16">
        <v>1.3</v>
      </c>
      <c r="C9" s="6">
        <v>16</v>
      </c>
      <c r="D9" s="6">
        <v>2.7</v>
      </c>
      <c r="E9" s="6">
        <v>2.3</v>
      </c>
      <c r="F9" s="6">
        <f aca="true" t="shared" si="0" ref="F9:F23">1-(C9^(1-B9)*(D9*(E9^B9-1))/((D9-1)+B9*D9*(E9-1)))</f>
        <v>0.6335442818507208</v>
      </c>
      <c r="G9" s="6"/>
      <c r="H9" s="6"/>
      <c r="I9" s="6"/>
      <c r="J9" s="6"/>
      <c r="K9" s="6"/>
      <c r="L9" s="6"/>
      <c r="M9" s="6"/>
    </row>
    <row r="10" spans="1:13" ht="12.75">
      <c r="A10" s="6"/>
      <c r="B10" s="6">
        <f aca="true" t="shared" si="1" ref="B10:B18">B9</f>
        <v>1.3</v>
      </c>
      <c r="C10" s="6">
        <f aca="true" t="shared" si="2" ref="C10:C18">C9</f>
        <v>16</v>
      </c>
      <c r="D10" s="6">
        <f aca="true" t="shared" si="3" ref="D10:D18">D9</f>
        <v>2.7</v>
      </c>
      <c r="E10" s="6">
        <f aca="true" t="shared" si="4" ref="E10:E18">E9</f>
        <v>2.3</v>
      </c>
      <c r="F10" s="6">
        <f t="shared" si="0"/>
        <v>0.6335442818507208</v>
      </c>
      <c r="G10" s="6"/>
      <c r="H10" s="6"/>
      <c r="I10" s="6"/>
      <c r="J10" s="6"/>
      <c r="K10" s="6"/>
      <c r="L10" s="6"/>
      <c r="M10" s="6"/>
    </row>
    <row r="11" spans="1:13" ht="12.75">
      <c r="A11" s="6"/>
      <c r="B11" s="6">
        <f t="shared" si="1"/>
        <v>1.3</v>
      </c>
      <c r="C11" s="6">
        <f t="shared" si="2"/>
        <v>16</v>
      </c>
      <c r="D11" s="6">
        <f t="shared" si="3"/>
        <v>2.7</v>
      </c>
      <c r="E11" s="6">
        <f t="shared" si="4"/>
        <v>2.3</v>
      </c>
      <c r="F11" s="6">
        <f t="shared" si="0"/>
        <v>0.6335442818507208</v>
      </c>
      <c r="G11" s="6"/>
      <c r="H11" s="6"/>
      <c r="I11" s="6"/>
      <c r="J11" s="6"/>
      <c r="K11" s="6"/>
      <c r="L11" s="6"/>
      <c r="M11" s="6"/>
    </row>
    <row r="12" spans="1:13" ht="12.75">
      <c r="A12" s="6"/>
      <c r="B12" s="6">
        <f t="shared" si="1"/>
        <v>1.3</v>
      </c>
      <c r="C12" s="6">
        <f t="shared" si="2"/>
        <v>16</v>
      </c>
      <c r="D12" s="6">
        <f t="shared" si="3"/>
        <v>2.7</v>
      </c>
      <c r="E12" s="6">
        <f t="shared" si="4"/>
        <v>2.3</v>
      </c>
      <c r="F12" s="6">
        <f t="shared" si="0"/>
        <v>0.6335442818507208</v>
      </c>
      <c r="G12" s="6"/>
      <c r="H12" s="6"/>
      <c r="I12" s="6"/>
      <c r="J12" s="6"/>
      <c r="K12" s="6"/>
      <c r="L12" s="6"/>
      <c r="M12" s="6"/>
    </row>
    <row r="13" spans="1:13" ht="12.75">
      <c r="A13" s="6"/>
      <c r="B13" s="6">
        <f t="shared" si="1"/>
        <v>1.3</v>
      </c>
      <c r="C13" s="6">
        <f t="shared" si="2"/>
        <v>16</v>
      </c>
      <c r="D13" s="6">
        <f t="shared" si="3"/>
        <v>2.7</v>
      </c>
      <c r="E13" s="6">
        <f t="shared" si="4"/>
        <v>2.3</v>
      </c>
      <c r="F13" s="6">
        <f t="shared" si="0"/>
        <v>0.6335442818507208</v>
      </c>
      <c r="G13" s="6"/>
      <c r="H13" s="6"/>
      <c r="I13" s="6"/>
      <c r="J13" s="6"/>
      <c r="K13" s="6"/>
      <c r="L13" s="6"/>
      <c r="M13" s="6"/>
    </row>
    <row r="14" spans="1:13" ht="12.75">
      <c r="A14" s="6"/>
      <c r="B14" s="6">
        <f t="shared" si="1"/>
        <v>1.3</v>
      </c>
      <c r="C14" s="6">
        <f t="shared" si="2"/>
        <v>16</v>
      </c>
      <c r="D14" s="6">
        <f t="shared" si="3"/>
        <v>2.7</v>
      </c>
      <c r="E14" s="6">
        <f t="shared" si="4"/>
        <v>2.3</v>
      </c>
      <c r="F14" s="6">
        <f t="shared" si="0"/>
        <v>0.6335442818507208</v>
      </c>
      <c r="G14" s="6"/>
      <c r="H14" s="6"/>
      <c r="I14" s="6"/>
      <c r="J14" s="6"/>
      <c r="K14" s="6"/>
      <c r="L14" s="6"/>
      <c r="M14" s="6"/>
    </row>
    <row r="15" spans="1:13" ht="12.75">
      <c r="A15" s="6"/>
      <c r="B15" s="6">
        <f t="shared" si="1"/>
        <v>1.3</v>
      </c>
      <c r="C15" s="6">
        <f t="shared" si="2"/>
        <v>16</v>
      </c>
      <c r="D15" s="6">
        <f t="shared" si="3"/>
        <v>2.7</v>
      </c>
      <c r="E15" s="6">
        <f t="shared" si="4"/>
        <v>2.3</v>
      </c>
      <c r="F15" s="6">
        <f t="shared" si="0"/>
        <v>0.6335442818507208</v>
      </c>
      <c r="G15" s="6"/>
      <c r="H15" s="6"/>
      <c r="I15" s="6"/>
      <c r="J15" s="6"/>
      <c r="K15" s="6"/>
      <c r="L15" s="6"/>
      <c r="M15" s="6"/>
    </row>
    <row r="16" spans="1:13" ht="12.75">
      <c r="A16" s="6"/>
      <c r="B16" s="6">
        <f t="shared" si="1"/>
        <v>1.3</v>
      </c>
      <c r="C16" s="6">
        <f t="shared" si="2"/>
        <v>16</v>
      </c>
      <c r="D16" s="6">
        <f t="shared" si="3"/>
        <v>2.7</v>
      </c>
      <c r="E16" s="6">
        <f t="shared" si="4"/>
        <v>2.3</v>
      </c>
      <c r="F16" s="6">
        <f t="shared" si="0"/>
        <v>0.6335442818507208</v>
      </c>
      <c r="G16" s="6"/>
      <c r="H16" s="6"/>
      <c r="I16" s="6"/>
      <c r="J16" s="6"/>
      <c r="K16" s="6"/>
      <c r="L16" s="6"/>
      <c r="M16" s="6"/>
    </row>
    <row r="17" spans="1:13" ht="12.75">
      <c r="A17" s="6"/>
      <c r="B17" s="6">
        <f t="shared" si="1"/>
        <v>1.3</v>
      </c>
      <c r="C17" s="6">
        <f t="shared" si="2"/>
        <v>16</v>
      </c>
      <c r="D17" s="6">
        <f t="shared" si="3"/>
        <v>2.7</v>
      </c>
      <c r="E17" s="6">
        <f t="shared" si="4"/>
        <v>2.3</v>
      </c>
      <c r="F17" s="6">
        <f t="shared" si="0"/>
        <v>0.6335442818507208</v>
      </c>
      <c r="G17" s="6"/>
      <c r="H17" s="6"/>
      <c r="I17" s="6"/>
      <c r="J17" s="6"/>
      <c r="K17" s="6"/>
      <c r="L17" s="6"/>
      <c r="M17" s="6"/>
    </row>
    <row r="18" spans="1:13" ht="12.75">
      <c r="A18" s="6"/>
      <c r="B18" s="6">
        <f t="shared" si="1"/>
        <v>1.3</v>
      </c>
      <c r="C18" s="6">
        <f t="shared" si="2"/>
        <v>16</v>
      </c>
      <c r="D18" s="6">
        <f t="shared" si="3"/>
        <v>2.7</v>
      </c>
      <c r="E18" s="6">
        <f t="shared" si="4"/>
        <v>2.3</v>
      </c>
      <c r="F18" s="6">
        <f t="shared" si="0"/>
        <v>0.6335442818507208</v>
      </c>
      <c r="G18" s="6"/>
      <c r="H18" s="6"/>
      <c r="I18" s="6"/>
      <c r="J18" s="6"/>
      <c r="K18" s="6"/>
      <c r="L18" s="6"/>
      <c r="M18" s="6"/>
    </row>
    <row r="19" spans="1:13" ht="12.75">
      <c r="A19" s="6"/>
      <c r="B19" s="6">
        <f>B18</f>
        <v>1.3</v>
      </c>
      <c r="C19" s="6">
        <v>16</v>
      </c>
      <c r="D19" s="6">
        <f aca="true" t="shared" si="5" ref="D19:E23">D18</f>
        <v>2.7</v>
      </c>
      <c r="E19" s="6">
        <f t="shared" si="5"/>
        <v>2.3</v>
      </c>
      <c r="F19" s="6">
        <f t="shared" si="0"/>
        <v>0.6335442818507208</v>
      </c>
      <c r="G19" s="6"/>
      <c r="H19" s="6"/>
      <c r="I19" s="6"/>
      <c r="J19" s="6"/>
      <c r="K19" s="6"/>
      <c r="L19" s="6"/>
      <c r="M19" s="6"/>
    </row>
    <row r="20" spans="1:13" ht="12.75">
      <c r="A20" s="6"/>
      <c r="B20" s="6">
        <f>B19</f>
        <v>1.3</v>
      </c>
      <c r="C20" s="6">
        <f>C19</f>
        <v>16</v>
      </c>
      <c r="D20" s="6">
        <f t="shared" si="5"/>
        <v>2.7</v>
      </c>
      <c r="E20" s="6">
        <f t="shared" si="5"/>
        <v>2.3</v>
      </c>
      <c r="F20" s="6">
        <f t="shared" si="0"/>
        <v>0.6335442818507208</v>
      </c>
      <c r="G20" s="6"/>
      <c r="H20" s="6"/>
      <c r="I20" s="6"/>
      <c r="J20" s="6"/>
      <c r="K20" s="6"/>
      <c r="L20" s="6"/>
      <c r="M20" s="6"/>
    </row>
    <row r="21" spans="1:13" ht="12.75">
      <c r="A21" s="6"/>
      <c r="B21" s="6">
        <f>B20</f>
        <v>1.3</v>
      </c>
      <c r="C21" s="6">
        <f>C20</f>
        <v>16</v>
      </c>
      <c r="D21" s="6">
        <f t="shared" si="5"/>
        <v>2.7</v>
      </c>
      <c r="E21" s="6">
        <f t="shared" si="5"/>
        <v>2.3</v>
      </c>
      <c r="F21" s="6">
        <f t="shared" si="0"/>
        <v>0.6335442818507208</v>
      </c>
      <c r="G21" s="6"/>
      <c r="H21" s="6"/>
      <c r="I21" s="6"/>
      <c r="J21" s="6"/>
      <c r="K21" s="6"/>
      <c r="L21" s="6"/>
      <c r="M21" s="6"/>
    </row>
    <row r="22" spans="1:13" ht="12.75">
      <c r="A22" s="6"/>
      <c r="B22" s="6">
        <f>B21</f>
        <v>1.3</v>
      </c>
      <c r="C22" s="6">
        <f>C21</f>
        <v>16</v>
      </c>
      <c r="D22" s="6">
        <f t="shared" si="5"/>
        <v>2.7</v>
      </c>
      <c r="E22" s="6">
        <f t="shared" si="5"/>
        <v>2.3</v>
      </c>
      <c r="F22" s="6">
        <f t="shared" si="0"/>
        <v>0.6335442818507208</v>
      </c>
      <c r="G22" s="6"/>
      <c r="H22" s="6"/>
      <c r="I22" s="6"/>
      <c r="J22" s="6"/>
      <c r="K22" s="6"/>
      <c r="L22" s="6"/>
      <c r="M22" s="6"/>
    </row>
    <row r="23" spans="1:13" ht="12.75">
      <c r="A23" s="6"/>
      <c r="B23" s="6">
        <f>B22</f>
        <v>1.3</v>
      </c>
      <c r="C23" s="6">
        <f>C22</f>
        <v>16</v>
      </c>
      <c r="D23" s="6">
        <f t="shared" si="5"/>
        <v>2.7</v>
      </c>
      <c r="E23" s="6">
        <f t="shared" si="5"/>
        <v>2.3</v>
      </c>
      <c r="F23" s="6">
        <f t="shared" si="0"/>
        <v>0.6335442818507208</v>
      </c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sheetProtection password="D8C8" sheet="1" objects="1" scenarios="1"/>
  <hyperlinks>
    <hyperlink ref="A2" r:id="rId1" display="www.econologie.com "/>
  </hyperlink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</cp:lastModifiedBy>
  <cp:lastPrinted>1601-01-01T00:02:05Z</cp:lastPrinted>
  <dcterms:created xsi:type="dcterms:W3CDTF">2006-01-03T10:59:00Z</dcterms:created>
  <dcterms:modified xsi:type="dcterms:W3CDTF">2008-02-25T10:59:51Z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